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https://aflit-my.sharepoint.com/personal/chris_garrett_afl_com_au/Documents/Desktop/"/>
    </mc:Choice>
  </mc:AlternateContent>
  <xr:revisionPtr revIDLastSave="0" documentId="8_{C38DFD71-4BAD-4D00-82D8-A8654DAAF79E}" xr6:coauthVersionLast="47" xr6:coauthVersionMax="47" xr10:uidLastSave="{00000000-0000-0000-0000-000000000000}"/>
  <bookViews>
    <workbookView xWindow="5370" yWindow="-14520" windowWidth="20025" windowHeight="12570" firstSheet="1" activeTab="1" xr2:uid="{B35BBB78-BC7C-4069-8EC0-93E5478AB933}"/>
  </bookViews>
  <sheets>
    <sheet name="Female Player Payments" sheetId="3" r:id="rId1"/>
    <sheet name="Male Player Payments" sheetId="1" r:id="rId2"/>
    <sheet name="Coach Payments" sheetId="2" r:id="rId3"/>
  </sheets>
  <externalReferences>
    <externalReference r:id="rId4"/>
  </externalReferences>
  <calcPr calcId="191028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7" i="1" l="1"/>
  <c r="H31" i="3"/>
  <c r="H70" i="1"/>
  <c r="Q67" i="1"/>
  <c r="H14" i="1"/>
  <c r="H15" i="1"/>
  <c r="H20" i="1"/>
  <c r="E7" i="2"/>
  <c r="L31" i="3"/>
  <c r="L43" i="3"/>
  <c r="K63" i="3"/>
  <c r="O20" i="1"/>
  <c r="O15" i="1"/>
  <c r="O14" i="1"/>
  <c r="O57" i="1"/>
  <c r="O61" i="1"/>
  <c r="Q68" i="1"/>
  <c r="N81" i="1"/>
  <c r="H79" i="1"/>
  <c r="G7" i="2"/>
  <c r="G22" i="2"/>
  <c r="G52" i="2"/>
  <c r="G36" i="2"/>
  <c r="G49" i="2"/>
  <c r="G48" i="2"/>
  <c r="G47" i="2"/>
  <c r="G46" i="2"/>
  <c r="G45" i="2"/>
  <c r="G41" i="2"/>
  <c r="G42" i="2"/>
  <c r="G43" i="2"/>
  <c r="G44" i="2"/>
  <c r="E36" i="2"/>
  <c r="E37" i="2"/>
  <c r="G37" i="2"/>
  <c r="E38" i="2"/>
  <c r="G38" i="2"/>
  <c r="E6" i="2"/>
  <c r="G6" i="2"/>
  <c r="E8" i="2"/>
  <c r="G8" i="2"/>
  <c r="E9" i="2"/>
  <c r="G9" i="2"/>
  <c r="E10" i="2"/>
  <c r="G10" i="2"/>
  <c r="E11" i="2"/>
  <c r="G11" i="2"/>
  <c r="G14" i="2"/>
  <c r="G15" i="2"/>
  <c r="G16" i="2"/>
  <c r="G17" i="2"/>
  <c r="G18" i="2"/>
  <c r="G19" i="2"/>
  <c r="G20" i="2"/>
  <c r="G21" i="2"/>
  <c r="G27" i="2"/>
  <c r="G28" i="2"/>
  <c r="G29" i="2"/>
  <c r="G30" i="2"/>
  <c r="G31" i="2"/>
  <c r="H6" i="3"/>
  <c r="L6" i="3"/>
  <c r="H7" i="3"/>
  <c r="L7" i="3"/>
  <c r="H8" i="3"/>
  <c r="L8" i="3"/>
  <c r="G53" i="2"/>
  <c r="G54" i="2"/>
  <c r="B10" i="2"/>
  <c r="C10" i="2"/>
  <c r="B11" i="2"/>
  <c r="C11" i="2"/>
  <c r="C9" i="2"/>
  <c r="B9" i="2"/>
  <c r="D10" i="2"/>
  <c r="D11" i="2"/>
  <c r="D9" i="2"/>
  <c r="B37" i="2"/>
  <c r="C37" i="2"/>
  <c r="B38" i="2"/>
  <c r="C38" i="2"/>
  <c r="C36" i="2"/>
  <c r="B36" i="2"/>
  <c r="B8" i="2"/>
  <c r="C8" i="2"/>
  <c r="C7" i="2"/>
  <c r="B7" i="2"/>
  <c r="C6" i="2"/>
  <c r="B6" i="2"/>
  <c r="H11" i="1"/>
  <c r="K11" i="1"/>
  <c r="O11" i="1"/>
  <c r="Q11" i="1"/>
  <c r="H10" i="1"/>
  <c r="K10" i="1"/>
  <c r="O10" i="1"/>
  <c r="Q10" i="1"/>
  <c r="H9" i="1"/>
  <c r="K9" i="1"/>
  <c r="O9" i="1"/>
  <c r="Q9" i="1"/>
  <c r="N48" i="3"/>
  <c r="N47" i="3"/>
  <c r="H40" i="3"/>
  <c r="L40" i="3"/>
  <c r="H39" i="3"/>
  <c r="L39" i="3"/>
  <c r="H38" i="3"/>
  <c r="L38" i="3"/>
  <c r="H37" i="3"/>
  <c r="L37" i="3"/>
  <c r="H36" i="3"/>
  <c r="L36" i="3"/>
  <c r="H35" i="3"/>
  <c r="L35" i="3"/>
  <c r="H34" i="3"/>
  <c r="L34" i="3"/>
  <c r="H33" i="3"/>
  <c r="L33" i="3"/>
  <c r="H32" i="3"/>
  <c r="L32" i="3"/>
  <c r="H30" i="3"/>
  <c r="L30" i="3"/>
  <c r="H29" i="3"/>
  <c r="L29" i="3"/>
  <c r="H28" i="3"/>
  <c r="L28" i="3"/>
  <c r="H27" i="3"/>
  <c r="L27" i="3"/>
  <c r="H26" i="3"/>
  <c r="L26" i="3"/>
  <c r="H25" i="3"/>
  <c r="L25" i="3"/>
  <c r="H24" i="3"/>
  <c r="L24" i="3"/>
  <c r="H23" i="3"/>
  <c r="L23" i="3"/>
  <c r="H22" i="3"/>
  <c r="L22" i="3"/>
  <c r="H21" i="3"/>
  <c r="L21" i="3"/>
  <c r="H20" i="3"/>
  <c r="L20" i="3"/>
  <c r="H19" i="3"/>
  <c r="L19" i="3"/>
  <c r="H18" i="3"/>
  <c r="L18" i="3"/>
  <c r="H17" i="3"/>
  <c r="L17" i="3"/>
  <c r="H16" i="3"/>
  <c r="L16" i="3"/>
  <c r="H15" i="3"/>
  <c r="L15" i="3"/>
  <c r="H14" i="3"/>
  <c r="L14" i="3"/>
  <c r="H13" i="3"/>
  <c r="L13" i="3"/>
  <c r="H12" i="3"/>
  <c r="L12" i="3"/>
  <c r="H11" i="3"/>
  <c r="L11" i="3"/>
  <c r="H10" i="3"/>
  <c r="L10" i="3"/>
  <c r="L9" i="3"/>
  <c r="H7" i="1"/>
  <c r="K7" i="1"/>
  <c r="O7" i="1"/>
  <c r="H8" i="1"/>
  <c r="K8" i="1"/>
  <c r="O8" i="1"/>
  <c r="H6" i="1"/>
  <c r="K6" i="1"/>
  <c r="O6" i="1"/>
  <c r="D8" i="2"/>
  <c r="D7" i="2"/>
  <c r="D6" i="2"/>
  <c r="N6" i="3"/>
  <c r="N7" i="3"/>
  <c r="N8" i="3"/>
  <c r="N9" i="3"/>
  <c r="N10" i="3"/>
  <c r="M11" i="3"/>
  <c r="N11" i="3"/>
  <c r="M12" i="3"/>
  <c r="N12" i="3"/>
  <c r="M13" i="3"/>
  <c r="N13" i="3"/>
  <c r="M14" i="3"/>
  <c r="N14" i="3"/>
  <c r="M15" i="3"/>
  <c r="N15" i="3"/>
  <c r="M16" i="3"/>
  <c r="N16" i="3"/>
  <c r="M17" i="3"/>
  <c r="N17" i="3"/>
  <c r="M18" i="3"/>
  <c r="N18" i="3"/>
  <c r="M19" i="3"/>
  <c r="N19" i="3"/>
  <c r="M20" i="3"/>
  <c r="N20" i="3"/>
  <c r="M21" i="3"/>
  <c r="N21" i="3"/>
  <c r="M22" i="3"/>
  <c r="N22" i="3"/>
  <c r="M23" i="3"/>
  <c r="N23" i="3"/>
  <c r="M24" i="3"/>
  <c r="N24" i="3"/>
  <c r="M25" i="3"/>
  <c r="N25" i="3"/>
  <c r="M26" i="3"/>
  <c r="N26" i="3"/>
  <c r="M27" i="3"/>
  <c r="N27" i="3"/>
  <c r="M28" i="3"/>
  <c r="N28" i="3"/>
  <c r="M29" i="3"/>
  <c r="N29" i="3"/>
  <c r="M30" i="3"/>
  <c r="N30" i="3"/>
  <c r="M31" i="3"/>
  <c r="N31" i="3"/>
  <c r="M32" i="3"/>
  <c r="N32" i="3"/>
  <c r="M33" i="3"/>
  <c r="N33" i="3"/>
  <c r="M34" i="3"/>
  <c r="N34" i="3"/>
  <c r="M35" i="3"/>
  <c r="N35" i="3"/>
  <c r="M36" i="3"/>
  <c r="N36" i="3"/>
  <c r="M37" i="3"/>
  <c r="N37" i="3"/>
  <c r="M38" i="3"/>
  <c r="N38" i="3"/>
  <c r="M39" i="3"/>
  <c r="N39" i="3"/>
  <c r="M40" i="3"/>
  <c r="N40" i="3"/>
  <c r="N43" i="3"/>
  <c r="N49" i="3"/>
  <c r="H52" i="3"/>
  <c r="N59" i="3"/>
  <c r="H61" i="3"/>
  <c r="L63" i="3"/>
  <c r="N63" i="3"/>
  <c r="K43" i="3"/>
  <c r="J43" i="3"/>
  <c r="I43" i="3"/>
  <c r="H43" i="3"/>
  <c r="F43" i="3"/>
  <c r="B43" i="3"/>
  <c r="A8" i="2"/>
  <c r="A7" i="2"/>
  <c r="A6" i="2"/>
  <c r="Q6" i="1"/>
  <c r="Q7" i="1"/>
  <c r="Q8" i="1"/>
  <c r="K12" i="1"/>
  <c r="O12" i="1"/>
  <c r="Q12" i="1"/>
  <c r="H13" i="1"/>
  <c r="K13" i="1"/>
  <c r="O13" i="1"/>
  <c r="Q13" i="1"/>
  <c r="K14" i="1"/>
  <c r="P14" i="1"/>
  <c r="Q14" i="1"/>
  <c r="K15" i="1"/>
  <c r="P15" i="1"/>
  <c r="Q15" i="1"/>
  <c r="H16" i="1"/>
  <c r="K16" i="1"/>
  <c r="O16" i="1"/>
  <c r="P16" i="1"/>
  <c r="Q16" i="1"/>
  <c r="H17" i="1"/>
  <c r="K17" i="1"/>
  <c r="O17" i="1"/>
  <c r="P17" i="1"/>
  <c r="Q17" i="1"/>
  <c r="H18" i="1"/>
  <c r="K18" i="1"/>
  <c r="O18" i="1"/>
  <c r="P18" i="1"/>
  <c r="Q18" i="1"/>
  <c r="H19" i="1"/>
  <c r="K19" i="1"/>
  <c r="O19" i="1"/>
  <c r="P19" i="1"/>
  <c r="Q19" i="1"/>
  <c r="K20" i="1"/>
  <c r="P20" i="1"/>
  <c r="Q20" i="1"/>
  <c r="H21" i="1"/>
  <c r="K21" i="1"/>
  <c r="O21" i="1"/>
  <c r="P21" i="1"/>
  <c r="Q21" i="1"/>
  <c r="H22" i="1"/>
  <c r="K22" i="1"/>
  <c r="O22" i="1"/>
  <c r="P22" i="1"/>
  <c r="Q22" i="1"/>
  <c r="H23" i="1"/>
  <c r="K23" i="1"/>
  <c r="O23" i="1"/>
  <c r="P23" i="1"/>
  <c r="Q23" i="1"/>
  <c r="H24" i="1"/>
  <c r="K24" i="1"/>
  <c r="O24" i="1"/>
  <c r="P24" i="1"/>
  <c r="Q24" i="1"/>
  <c r="H25" i="1"/>
  <c r="K25" i="1"/>
  <c r="O25" i="1"/>
  <c r="P25" i="1"/>
  <c r="Q25" i="1"/>
  <c r="H26" i="1"/>
  <c r="K26" i="1"/>
  <c r="O26" i="1"/>
  <c r="P26" i="1"/>
  <c r="Q26" i="1"/>
  <c r="H27" i="1"/>
  <c r="K27" i="1"/>
  <c r="O27" i="1"/>
  <c r="P27" i="1"/>
  <c r="Q27" i="1"/>
  <c r="H28" i="1"/>
  <c r="K28" i="1"/>
  <c r="O28" i="1"/>
  <c r="P28" i="1"/>
  <c r="Q28" i="1"/>
  <c r="H29" i="1"/>
  <c r="K29" i="1"/>
  <c r="O29" i="1"/>
  <c r="P29" i="1"/>
  <c r="Q29" i="1"/>
  <c r="H30" i="1"/>
  <c r="K30" i="1"/>
  <c r="O30" i="1"/>
  <c r="P30" i="1"/>
  <c r="Q30" i="1"/>
  <c r="H31" i="1"/>
  <c r="K31" i="1"/>
  <c r="O31" i="1"/>
  <c r="P31" i="1"/>
  <c r="Q31" i="1"/>
  <c r="H32" i="1"/>
  <c r="K32" i="1"/>
  <c r="O32" i="1"/>
  <c r="P32" i="1"/>
  <c r="Q32" i="1"/>
  <c r="H33" i="1"/>
  <c r="K33" i="1"/>
  <c r="O33" i="1"/>
  <c r="P33" i="1"/>
  <c r="Q33" i="1"/>
  <c r="H34" i="1"/>
  <c r="K34" i="1"/>
  <c r="O34" i="1"/>
  <c r="P34" i="1"/>
  <c r="Q34" i="1"/>
  <c r="H35" i="1"/>
  <c r="K35" i="1"/>
  <c r="O35" i="1"/>
  <c r="P35" i="1"/>
  <c r="Q35" i="1"/>
  <c r="H36" i="1"/>
  <c r="K36" i="1"/>
  <c r="O36" i="1"/>
  <c r="P36" i="1"/>
  <c r="Q36" i="1"/>
  <c r="H37" i="1"/>
  <c r="K37" i="1"/>
  <c r="O37" i="1"/>
  <c r="P37" i="1"/>
  <c r="Q37" i="1"/>
  <c r="H38" i="1"/>
  <c r="K38" i="1"/>
  <c r="O38" i="1"/>
  <c r="P38" i="1"/>
  <c r="Q38" i="1"/>
  <c r="H39" i="1"/>
  <c r="K39" i="1"/>
  <c r="O39" i="1"/>
  <c r="P39" i="1"/>
  <c r="Q39" i="1"/>
  <c r="H40" i="1"/>
  <c r="K40" i="1"/>
  <c r="O40" i="1"/>
  <c r="P40" i="1"/>
  <c r="Q40" i="1"/>
  <c r="H41" i="1"/>
  <c r="K41" i="1"/>
  <c r="O41" i="1"/>
  <c r="P41" i="1"/>
  <c r="Q41" i="1"/>
  <c r="H42" i="1"/>
  <c r="K42" i="1"/>
  <c r="O42" i="1"/>
  <c r="P42" i="1"/>
  <c r="Q42" i="1"/>
  <c r="H43" i="1"/>
  <c r="K43" i="1"/>
  <c r="O43" i="1"/>
  <c r="P43" i="1"/>
  <c r="Q43" i="1"/>
  <c r="H44" i="1"/>
  <c r="K44" i="1"/>
  <c r="O44" i="1"/>
  <c r="P44" i="1"/>
  <c r="Q44" i="1"/>
  <c r="H45" i="1"/>
  <c r="K45" i="1"/>
  <c r="O45" i="1"/>
  <c r="P45" i="1"/>
  <c r="Q45" i="1"/>
  <c r="H46" i="1"/>
  <c r="K46" i="1"/>
  <c r="O46" i="1"/>
  <c r="P46" i="1"/>
  <c r="Q46" i="1"/>
  <c r="H47" i="1"/>
  <c r="K47" i="1"/>
  <c r="O47" i="1"/>
  <c r="P47" i="1"/>
  <c r="Q47" i="1"/>
  <c r="H48" i="1"/>
  <c r="K48" i="1"/>
  <c r="O48" i="1"/>
  <c r="P48" i="1"/>
  <c r="Q48" i="1"/>
  <c r="H49" i="1"/>
  <c r="K49" i="1"/>
  <c r="O49" i="1"/>
  <c r="P49" i="1"/>
  <c r="Q49" i="1"/>
  <c r="H50" i="1"/>
  <c r="K50" i="1"/>
  <c r="O50" i="1"/>
  <c r="P50" i="1"/>
  <c r="Q50" i="1"/>
  <c r="H51" i="1"/>
  <c r="K51" i="1"/>
  <c r="O51" i="1"/>
  <c r="P51" i="1"/>
  <c r="Q51" i="1"/>
  <c r="H52" i="1"/>
  <c r="K52" i="1"/>
  <c r="O52" i="1"/>
  <c r="P52" i="1"/>
  <c r="Q52" i="1"/>
  <c r="H53" i="1"/>
  <c r="K53" i="1"/>
  <c r="O53" i="1"/>
  <c r="P53" i="1"/>
  <c r="Q53" i="1"/>
  <c r="H54" i="1"/>
  <c r="K54" i="1"/>
  <c r="O54" i="1"/>
  <c r="P54" i="1"/>
  <c r="Q54" i="1"/>
  <c r="H55" i="1"/>
  <c r="K55" i="1"/>
  <c r="O55" i="1"/>
  <c r="P55" i="1"/>
  <c r="Q55" i="1"/>
  <c r="H56" i="1"/>
  <c r="K56" i="1"/>
  <c r="O56" i="1"/>
  <c r="P56" i="1"/>
  <c r="Q56" i="1"/>
  <c r="K57" i="1"/>
  <c r="P57" i="1"/>
  <c r="Q57" i="1"/>
  <c r="H58" i="1"/>
  <c r="K58" i="1"/>
  <c r="O58" i="1"/>
  <c r="P58" i="1"/>
  <c r="Q58" i="1"/>
  <c r="Q61" i="1"/>
  <c r="Q66" i="1"/>
  <c r="Q77" i="1"/>
  <c r="O81" i="1"/>
  <c r="Q81" i="1"/>
  <c r="P67" i="1"/>
  <c r="M67" i="1"/>
  <c r="P66" i="1"/>
  <c r="M66" i="1"/>
  <c r="N61" i="1"/>
  <c r="M61" i="1"/>
  <c r="L61" i="1"/>
  <c r="K61" i="1"/>
  <c r="I61" i="1"/>
  <c r="H61" i="1"/>
  <c r="F61" i="1"/>
  <c r="B6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Tom Barwick</author>
  </authors>
  <commentList>
    <comment ref="B4" authorId="0" shapeId="0" xr:uid="{1E9B8DFD-3D96-428F-AF72-902B6E65662F}">
      <text>
        <r>
          <rPr>
            <sz val="9"/>
            <color indexed="81"/>
            <rFont val="Tahoma"/>
            <family val="2"/>
          </rPr>
          <t xml:space="preserve">To be eligible for the veteran category a player must have turned 28 years of age prior to January 1st that year and have played not less than 150 senior games with </t>
        </r>
        <r>
          <rPr>
            <b/>
            <sz val="9"/>
            <color indexed="81"/>
            <rFont val="Tahoma"/>
            <family val="2"/>
          </rPr>
          <t xml:space="preserve">that </t>
        </r>
        <r>
          <rPr>
            <sz val="9"/>
            <color indexed="81"/>
            <rFont val="Tahoma"/>
            <family val="2"/>
          </rPr>
          <t xml:space="preserve">club at the conclusion of the preceding season. </t>
        </r>
        <r>
          <rPr>
            <b/>
            <sz val="9"/>
            <color indexed="81"/>
            <rFont val="Tahoma"/>
            <family val="2"/>
          </rPr>
          <t xml:space="preserve"> </t>
        </r>
      </text>
    </comment>
    <comment ref="J4" authorId="0" shapeId="0" xr:uid="{2CAC8B97-246E-4835-99B1-229D50D711B2}">
      <text>
        <r>
          <rPr>
            <b/>
            <sz val="9"/>
            <color indexed="81"/>
            <rFont val="Tahoma"/>
            <family val="2"/>
          </rPr>
          <t xml:space="preserve">Refer to CSM section 7 for travel rules. </t>
        </r>
      </text>
    </comment>
    <comment ref="K4" authorId="0" shapeId="0" xr:uid="{1DF941C0-D151-44D2-BBF2-BFBC7359B70C}">
      <text>
        <r>
          <rPr>
            <b/>
            <sz val="9"/>
            <color indexed="81"/>
            <rFont val="Tahoma"/>
            <family val="2"/>
          </rPr>
          <t xml:space="preserve">Refer to CSM section 7 for travel rules. </t>
        </r>
      </text>
    </comment>
    <comment ref="M4" authorId="0" shapeId="0" xr:uid="{39DADFF2-0C15-4466-90E2-F639ADCA6E12}">
      <text>
        <r>
          <rPr>
            <b/>
            <sz val="9"/>
            <color indexed="81"/>
            <rFont val="Tahoma"/>
            <family val="2"/>
          </rPr>
          <t>Refer to CSM section 3.1.5 &amp; 3.2 for coach remuneration rules.</t>
        </r>
      </text>
    </comment>
    <comment ref="A6" authorId="0" shapeId="0" xr:uid="{AC249556-42AA-473F-9CC8-4D0239C135F6}">
      <text>
        <r>
          <rPr>
            <b/>
            <sz val="9"/>
            <color indexed="81"/>
            <rFont val="Tahoma"/>
            <family val="2"/>
          </rPr>
          <t>Leave blank if senior playing coach is not appointed</t>
        </r>
      </text>
    </comment>
    <comment ref="A7" authorId="0" shapeId="0" xr:uid="{6B2E728B-2F78-4F2D-A255-8A0F67975636}">
      <text>
        <r>
          <rPr>
            <b/>
            <sz val="9"/>
            <color indexed="81"/>
            <rFont val="Tahoma"/>
            <family val="2"/>
          </rPr>
          <t>Leave blank if no playing assistant coach appointed</t>
        </r>
      </text>
    </comment>
    <comment ref="A8" authorId="0" shapeId="0" xr:uid="{63598C94-F4BD-44BD-9325-90F745A93632}">
      <text>
        <r>
          <rPr>
            <b/>
            <sz val="9"/>
            <color indexed="81"/>
            <rFont val="Tahoma"/>
            <family val="2"/>
          </rPr>
          <t>Leave blank if no playing assistant coach is appointed</t>
        </r>
      </text>
    </comment>
    <comment ref="A9" authorId="0" shapeId="0" xr:uid="{B5F3CD23-4CB6-4B3B-ABF8-CCC1165E1EBC}">
      <text>
        <r>
          <rPr>
            <b/>
            <sz val="9"/>
            <color indexed="81"/>
            <rFont val="Tahoma"/>
            <family val="2"/>
          </rPr>
          <t>Club must apply to the PPB for approval</t>
        </r>
      </text>
    </comment>
    <comment ref="A10" authorId="0" shapeId="0" xr:uid="{5460F6FE-EE5D-4BE2-A8A1-CCDE68449094}">
      <text>
        <r>
          <rPr>
            <b/>
            <sz val="9"/>
            <color indexed="81"/>
            <rFont val="Tahoma"/>
            <charset val="1"/>
          </rPr>
          <t>Tom Barwick:</t>
        </r>
        <r>
          <rPr>
            <sz val="9"/>
            <color indexed="81"/>
            <rFont val="Tahoma"/>
            <charset val="1"/>
          </rPr>
          <t xml:space="preserve">
Clubs must apply to PPB for approval</t>
        </r>
      </text>
    </comment>
    <comment ref="A54" authorId="0" shapeId="0" xr:uid="{98384111-4AFE-4020-9AEC-4B2AA7E7988F}">
      <text>
        <r>
          <rPr>
            <b/>
            <sz val="9"/>
            <color indexed="81"/>
            <rFont val="Tahoma"/>
            <charset val="1"/>
          </rPr>
          <t>Tom Barwick:</t>
        </r>
        <r>
          <rPr>
            <sz val="9"/>
            <color indexed="81"/>
            <rFont val="Tahoma"/>
            <charset val="1"/>
          </rPr>
          <t xml:space="preserve">
Any payment made by a destination club (or associate) to a player’s source club (or associate) to allow a player to be released from an existing standard player declaration. 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Tom Barwick</author>
  </authors>
  <commentList>
    <comment ref="B4" authorId="0" shapeId="0" xr:uid="{9D6354BD-47FC-4AE8-9754-A86D7D5C48F4}">
      <text>
        <r>
          <rPr>
            <sz val="9"/>
            <color indexed="81"/>
            <rFont val="Tahoma"/>
            <family val="2"/>
          </rPr>
          <t xml:space="preserve">To be eligible for the veteran category a player must have turned 28 years of age prior to January 1st that year and have played not less than 150 senior games with </t>
        </r>
        <r>
          <rPr>
            <b/>
            <sz val="9"/>
            <color indexed="81"/>
            <rFont val="Tahoma"/>
            <family val="2"/>
          </rPr>
          <t xml:space="preserve">that </t>
        </r>
        <r>
          <rPr>
            <sz val="9"/>
            <color indexed="81"/>
            <rFont val="Tahoma"/>
            <family val="2"/>
          </rPr>
          <t xml:space="preserve">club at the conclusion of the preceding season. </t>
        </r>
        <r>
          <rPr>
            <b/>
            <sz val="9"/>
            <color indexed="81"/>
            <rFont val="Tahoma"/>
            <family val="2"/>
          </rPr>
          <t xml:space="preserve"> </t>
        </r>
      </text>
    </comment>
    <comment ref="M4" authorId="0" shapeId="0" xr:uid="{5CA25C9B-C27D-4DD9-8D7B-3F0BF5002F32}">
      <text>
        <r>
          <rPr>
            <b/>
            <sz val="9"/>
            <color indexed="81"/>
            <rFont val="Tahoma"/>
            <family val="2"/>
          </rPr>
          <t xml:space="preserve">Refer to CSM section 7 for travel rules. </t>
        </r>
      </text>
    </comment>
    <comment ref="N4" authorId="0" shapeId="0" xr:uid="{446239BF-D87B-4A88-9E70-B985253832EE}">
      <text>
        <r>
          <rPr>
            <b/>
            <sz val="9"/>
            <color indexed="81"/>
            <rFont val="Tahoma"/>
            <family val="2"/>
          </rPr>
          <t xml:space="preserve">Refer to CSM section 7 for travel rules. </t>
        </r>
      </text>
    </comment>
    <comment ref="P4" authorId="0" shapeId="0" xr:uid="{9E50FFB1-8F32-4834-A8F2-0DDC6C980D38}">
      <text>
        <r>
          <rPr>
            <b/>
            <sz val="9"/>
            <color indexed="81"/>
            <rFont val="Tahoma"/>
            <family val="2"/>
          </rPr>
          <t>Refer to CSM section 3.1.5 &amp; 3.2 for coach remuneration rules.</t>
        </r>
      </text>
    </comment>
    <comment ref="A6" authorId="0" shapeId="0" xr:uid="{5259DBD9-C655-4ED8-BFBB-422C00FF24AB}">
      <text>
        <r>
          <rPr>
            <b/>
            <sz val="9"/>
            <color indexed="81"/>
            <rFont val="Tahoma"/>
            <family val="2"/>
          </rPr>
          <t>Leave blank if playing coach is not appointed</t>
        </r>
      </text>
    </comment>
    <comment ref="A7" authorId="0" shapeId="0" xr:uid="{1DC38384-8F2D-4950-A5EA-425FCC5EF6D0}">
      <text>
        <r>
          <rPr>
            <b/>
            <sz val="9"/>
            <color indexed="81"/>
            <rFont val="Tahoma"/>
            <family val="2"/>
          </rPr>
          <t>Leave blank if no playing assistant coach appointed</t>
        </r>
      </text>
    </comment>
    <comment ref="A8" authorId="0" shapeId="0" xr:uid="{EB05FC85-D735-4723-8A19-83B061983C62}">
      <text>
        <r>
          <rPr>
            <b/>
            <sz val="9"/>
            <color indexed="81"/>
            <rFont val="Tahoma"/>
            <family val="2"/>
          </rPr>
          <t>Leave blank if no playing assistant coach is appointed</t>
        </r>
      </text>
    </comment>
    <comment ref="A9" authorId="0" shapeId="0" xr:uid="{ECA92D4E-FF6C-4B0A-88BF-99D5FF685E8C}">
      <text>
        <r>
          <rPr>
            <b/>
            <sz val="9"/>
            <color indexed="81"/>
            <rFont val="Tahoma"/>
            <family val="2"/>
          </rPr>
          <t>Leave blank if playing coach is not appointed</t>
        </r>
      </text>
    </comment>
    <comment ref="A10" authorId="0" shapeId="0" xr:uid="{21C370E9-6E96-446F-8A73-12DF85F0EF42}">
      <text>
        <r>
          <rPr>
            <b/>
            <sz val="9"/>
            <color indexed="81"/>
            <rFont val="Tahoma"/>
            <family val="2"/>
          </rPr>
          <t>Leave blank if no playing assistant coach appointed</t>
        </r>
      </text>
    </comment>
    <comment ref="A11" authorId="0" shapeId="0" xr:uid="{A84F8C33-3823-4F7F-8514-775F4780A50C}">
      <text>
        <r>
          <rPr>
            <b/>
            <sz val="9"/>
            <color indexed="81"/>
            <rFont val="Tahoma"/>
            <family val="2"/>
          </rPr>
          <t>Leave blank if no playing assistant coach is appointed</t>
        </r>
      </text>
    </comment>
    <comment ref="A12" authorId="0" shapeId="0" xr:uid="{CDF1AEB9-5572-4F16-BF03-4F7197B40032}">
      <text>
        <r>
          <rPr>
            <b/>
            <sz val="9"/>
            <color indexed="81"/>
            <rFont val="Tahoma"/>
            <family val="2"/>
          </rPr>
          <t>Club must apply to the PPB for approval</t>
        </r>
      </text>
    </comment>
    <comment ref="A13" authorId="0" shapeId="0" xr:uid="{6932B908-0A13-45FF-96D9-7E33B1C6B8AA}">
      <text>
        <r>
          <rPr>
            <b/>
            <sz val="9"/>
            <color indexed="81"/>
            <rFont val="Tahoma"/>
            <charset val="1"/>
          </rPr>
          <t>Tom Barwick:</t>
        </r>
        <r>
          <rPr>
            <sz val="9"/>
            <color indexed="81"/>
            <rFont val="Tahoma"/>
            <charset val="1"/>
          </rPr>
          <t xml:space="preserve">
Clubs must apply to PPB for approval</t>
        </r>
      </text>
    </comment>
    <comment ref="A72" authorId="0" shapeId="0" xr:uid="{1B7042BE-114C-405E-AFA4-4F193CEB3243}">
      <text>
        <r>
          <rPr>
            <b/>
            <sz val="9"/>
            <color indexed="81"/>
            <rFont val="Tahoma"/>
            <charset val="1"/>
          </rPr>
          <t>Tom Barwick:</t>
        </r>
        <r>
          <rPr>
            <sz val="9"/>
            <color indexed="81"/>
            <rFont val="Tahoma"/>
            <charset val="1"/>
          </rPr>
          <t xml:space="preserve">
Any payment made by a destination club (or associate) to a player’s source club (or associate) to allow a player to be released from an existing standard player declaration. </t>
        </r>
      </text>
    </comment>
  </commentList>
</comments>
</file>

<file path=xl/sharedStrings.xml><?xml version="1.0" encoding="utf-8"?>
<sst xmlns="http://schemas.openxmlformats.org/spreadsheetml/2006/main" count="234" uniqueCount="97">
  <si>
    <r>
      <t>(</t>
    </r>
    <r>
      <rPr>
        <b/>
        <i/>
        <sz val="11"/>
        <color indexed="8"/>
        <rFont val="Aptos"/>
        <family val="2"/>
      </rPr>
      <t>Insert Name</t>
    </r>
    <r>
      <rPr>
        <b/>
        <sz val="11"/>
        <color indexed="8"/>
        <rFont val="Aptos"/>
        <family val="2"/>
      </rPr>
      <t xml:space="preserve"> ) FOOTBALL CLUB - MEMORANDUM RE PLAYER PAYMENTS</t>
    </r>
  </si>
  <si>
    <t xml:space="preserve">2025 PLAYER PAYMENTS </t>
  </si>
  <si>
    <t>Additional Role</t>
  </si>
  <si>
    <r>
      <t xml:space="preserve">Veteran Player Discount Applicable 
</t>
    </r>
    <r>
      <rPr>
        <b/>
        <sz val="9"/>
        <color theme="1"/>
        <rFont val="Aptos"/>
        <family val="2"/>
      </rPr>
      <t>Limited to 4 players</t>
    </r>
  </si>
  <si>
    <t>Players</t>
  </si>
  <si>
    <t>Seniors</t>
  </si>
  <si>
    <r>
      <t xml:space="preserve">Flat Rate Contract
</t>
    </r>
    <r>
      <rPr>
        <sz val="8"/>
        <color theme="1"/>
        <rFont val="Aptos"/>
        <family val="2"/>
      </rPr>
      <t>Including coaching remuneration if applicable</t>
    </r>
  </si>
  <si>
    <t>Non-Exempt Travel Allowance</t>
  </si>
  <si>
    <t>Exempt Travel Allowance</t>
  </si>
  <si>
    <t>Total Expenditure</t>
  </si>
  <si>
    <r>
      <t xml:space="preserve">% of Payment attributed to </t>
    </r>
    <r>
      <rPr>
        <b/>
        <sz val="9"/>
        <color theme="1"/>
        <rFont val="Aptos"/>
        <family val="2"/>
      </rPr>
      <t>Player Payment</t>
    </r>
    <r>
      <rPr>
        <sz val="9"/>
        <color theme="1"/>
        <rFont val="Aptos"/>
        <family val="2"/>
      </rPr>
      <t xml:space="preserve"> Cap
Approved by PPB or in accordance with CSM</t>
    </r>
  </si>
  <si>
    <t>Player Payment Cap Expenditure</t>
  </si>
  <si>
    <t>First Name</t>
  </si>
  <si>
    <t>Surname</t>
  </si>
  <si>
    <t>No. of Games</t>
  </si>
  <si>
    <t>Rate $</t>
  </si>
  <si>
    <t>Amount $</t>
  </si>
  <si>
    <t>Playing Senior Coach</t>
  </si>
  <si>
    <t>WOMEN'S</t>
  </si>
  <si>
    <t>COACH</t>
  </si>
  <si>
    <t>Playing Assistant Coach</t>
  </si>
  <si>
    <t>Marquee Player</t>
  </si>
  <si>
    <t>Promotional Player</t>
  </si>
  <si>
    <t>INSERT</t>
  </si>
  <si>
    <t>NAME</t>
  </si>
  <si>
    <t>TOTALS</t>
  </si>
  <si>
    <t>Other Player Payments</t>
  </si>
  <si>
    <t>Match Awards</t>
  </si>
  <si>
    <t>Full Name</t>
  </si>
  <si>
    <t>Detail of other Player Payments (e.g. incentives for best and fairest, memberships)</t>
  </si>
  <si>
    <t>AMOUNT $</t>
  </si>
  <si>
    <t>No. Of Games</t>
  </si>
  <si>
    <t xml:space="preserve">Cash </t>
  </si>
  <si>
    <t xml:space="preserve">Non Cash </t>
  </si>
  <si>
    <t>Sub Total Match Awards</t>
  </si>
  <si>
    <t>Sub Total Other Player Payments</t>
  </si>
  <si>
    <t xml:space="preserve">Any other payments to a Player (or their Associates) in respect of employment, provision of services or otherwise. </t>
  </si>
  <si>
    <t>Detail of other Player Payments (e.g. incentives for best and fairest)</t>
  </si>
  <si>
    <t>Settlement of Standard Declarations</t>
  </si>
  <si>
    <t>Players Name</t>
  </si>
  <si>
    <t>Details of payments made to players or clubs to settle a pre-existing Standard Player Declaration</t>
  </si>
  <si>
    <t>Sub Total Other Payments to Player or Associates</t>
  </si>
  <si>
    <t xml:space="preserve">Detail of arrangements to be attached as necessary and consistent with Rules 4.1 to 4.3 </t>
  </si>
  <si>
    <t>TOTAL PLAYER PAYMENTS</t>
  </si>
  <si>
    <t>COMPETITION PLAYER LIMIT as per CSM</t>
  </si>
  <si>
    <t>COMPLIANT</t>
  </si>
  <si>
    <r>
      <t>We hereby verify that this is an accurate summary of the amounts to be paid to players of the Club or Associates of players by</t>
    </r>
    <r>
      <rPr>
        <b/>
        <sz val="9"/>
        <color indexed="8"/>
        <rFont val="Aptos"/>
        <family val="2"/>
      </rPr>
      <t xml:space="preserve"> </t>
    </r>
    <r>
      <rPr>
        <b/>
        <sz val="9"/>
        <color theme="1"/>
        <rFont val="Aptos"/>
        <family val="2"/>
      </rPr>
      <t>the Club or Associate of the Club for the Season.</t>
    </r>
  </si>
  <si>
    <t xml:space="preserve">President </t>
  </si>
  <si>
    <t>Date</t>
  </si>
  <si>
    <t>Treasurer / Secretary / Football Operations Manager</t>
  </si>
  <si>
    <t>Non Senior</t>
  </si>
  <si>
    <t>SENIOR Playing Coach</t>
  </si>
  <si>
    <t>SENIOR</t>
  </si>
  <si>
    <t>SENIOR Playing Assistant Coach</t>
  </si>
  <si>
    <t>YES</t>
  </si>
  <si>
    <t>RESERVE Playing  Coach</t>
  </si>
  <si>
    <t>RESERVE</t>
  </si>
  <si>
    <t>RESERVE Playing Assistant Coach</t>
  </si>
  <si>
    <t>Gary</t>
  </si>
  <si>
    <t>Ablett</t>
  </si>
  <si>
    <t>Brendan</t>
  </si>
  <si>
    <t>Fevola</t>
  </si>
  <si>
    <t>Player</t>
  </si>
  <si>
    <t>One</t>
  </si>
  <si>
    <t>Two</t>
  </si>
  <si>
    <t xml:space="preserve">Player </t>
  </si>
  <si>
    <t>Three</t>
  </si>
  <si>
    <t>Four</t>
  </si>
  <si>
    <t>SENIORS</t>
  </si>
  <si>
    <t>NON SENIOR</t>
  </si>
  <si>
    <t>TOTAL $</t>
  </si>
  <si>
    <t>COACH PAYMENTS</t>
  </si>
  <si>
    <t xml:space="preserve">Any other payments to a Coach (or their Associates) in respect of coaching, assistant coaching, reserve coaching  or any employment, provision of services or otherwise. </t>
  </si>
  <si>
    <t>PLAYING MALE SENIORS &amp; RESERVES COACHES</t>
  </si>
  <si>
    <t>Role</t>
  </si>
  <si>
    <t>Payment</t>
  </si>
  <si>
    <t>Incentive</t>
  </si>
  <si>
    <t>Notes</t>
  </si>
  <si>
    <t>ACCREDITED AFL COACH (YES/NO)</t>
  </si>
  <si>
    <t>Senior playing coach can have a maximum 80% of payment attributed to Total Coaching Payments</t>
  </si>
  <si>
    <t>Senior playing assistant coach can have a maximum 50% of payment attributed to Total Coaching Payments</t>
  </si>
  <si>
    <t>NON PLAYING MALE SENIORS &amp; RESERVES COACHES</t>
  </si>
  <si>
    <t xml:space="preserve">Joe </t>
  </si>
  <si>
    <t>Smith</t>
  </si>
  <si>
    <t>Bench Coach</t>
  </si>
  <si>
    <t xml:space="preserve">Jack </t>
  </si>
  <si>
    <t>Reserves Coach</t>
  </si>
  <si>
    <t>PAYMENTS TO MALE SENIOR &amp; RESERVE COACHES</t>
  </si>
  <si>
    <t>U18's BOY'S COACHES</t>
  </si>
  <si>
    <t>PAYMENTS TO MALE U18 COACHES</t>
  </si>
  <si>
    <t>WOMEN'S SENIOR PLAYING COACHES</t>
  </si>
  <si>
    <t>Assistant Playing Coach</t>
  </si>
  <si>
    <t>NON PLAYING WOMEN'S &amp; U18 GIRLS COACHES</t>
  </si>
  <si>
    <t>PAYMENTS TO FEMALE PROGRAM COACHES</t>
  </si>
  <si>
    <r>
      <t xml:space="preserve">TOTAL </t>
    </r>
    <r>
      <rPr>
        <b/>
        <sz val="11"/>
        <color theme="1"/>
        <rFont val="Aptos Narrow"/>
        <family val="2"/>
        <scheme val="minor"/>
      </rPr>
      <t xml:space="preserve">MALE </t>
    </r>
    <r>
      <rPr>
        <sz val="11"/>
        <color theme="1"/>
        <rFont val="Aptos Narrow"/>
        <family val="2"/>
        <scheme val="minor"/>
      </rPr>
      <t>PROGRAM COACH REMUNERATION</t>
    </r>
  </si>
  <si>
    <r>
      <t xml:space="preserve">TOTAL </t>
    </r>
    <r>
      <rPr>
        <b/>
        <sz val="11"/>
        <color theme="1"/>
        <rFont val="Aptos Narrow"/>
        <family val="2"/>
        <scheme val="minor"/>
      </rPr>
      <t>FEMALE</t>
    </r>
    <r>
      <rPr>
        <sz val="11"/>
        <color theme="1"/>
        <rFont val="Aptos Narrow"/>
        <family val="2"/>
        <scheme val="minor"/>
      </rPr>
      <t xml:space="preserve"> PROGRAM COACH REMUNERATION</t>
    </r>
  </si>
  <si>
    <t>TOTAL COACH REMUNERATION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</si>
</sst>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;[Red]\-&quot;$&quot;#,##0"/>
    <numFmt numFmtId="44" formatCode="_-&quot;$&quot;* #,##0.00_-;\-&quot;$&quot;* #,##0.00_-;_-&quot;$&quot;* &quot;-&quot;??_-;_-@_-"/>
    <numFmt numFmtId="164" formatCode="&quot;$&quot;#,##0"/>
  </numFmts>
  <fonts count="2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000000"/>
      <name val="Aptos"/>
      <family val="2"/>
    </font>
    <font>
      <b/>
      <i/>
      <sz val="11"/>
      <color indexed="8"/>
      <name val="Aptos"/>
      <family val="2"/>
    </font>
    <font>
      <b/>
      <sz val="11"/>
      <color indexed="8"/>
      <name val="Aptos"/>
      <family val="2"/>
    </font>
    <font>
      <sz val="9"/>
      <color theme="1"/>
      <name val="Aptos"/>
      <family val="2"/>
    </font>
    <font>
      <b/>
      <sz val="9"/>
      <color theme="1"/>
      <name val="Aptos"/>
      <family val="2"/>
    </font>
    <font>
      <sz val="8"/>
      <color theme="1"/>
      <name val="Aptos"/>
      <family val="2"/>
    </font>
    <font>
      <sz val="9"/>
      <color rgb="FF000000"/>
      <name val="Aptos"/>
      <family val="2"/>
    </font>
    <font>
      <sz val="24"/>
      <color theme="1"/>
      <name val="Aptos"/>
      <family val="2"/>
    </font>
    <font>
      <i/>
      <sz val="9"/>
      <color rgb="FF000000"/>
      <name val="Aptos"/>
      <family val="2"/>
    </font>
    <font>
      <b/>
      <sz val="9"/>
      <color rgb="FF000000"/>
      <name val="Aptos"/>
      <family val="2"/>
    </font>
    <font>
      <b/>
      <sz val="9"/>
      <color indexed="8"/>
      <name val="Aptos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9"/>
      <color indexed="81"/>
      <name val="Tahoma"/>
      <charset val="1"/>
    </font>
    <font>
      <sz val="9"/>
      <color indexed="81"/>
      <name val="Tahoma"/>
      <charset val="1"/>
    </font>
    <font>
      <b/>
      <sz val="11"/>
      <color rgb="FF000000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8"/>
      <color rgb="FF000000"/>
      <name val="Aptos Narrow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17">
    <xf numFmtId="0" fontId="0" fillId="0" borderId="0" xfId="0"/>
    <xf numFmtId="0" fontId="6" fillId="0" borderId="0" xfId="0" applyFont="1" applyProtection="1">
      <protection locked="0"/>
    </xf>
    <xf numFmtId="0" fontId="6" fillId="0" borderId="0" xfId="0" applyFont="1" applyAlignment="1" applyProtection="1">
      <alignment horizont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6" fillId="2" borderId="6" xfId="0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Protection="1">
      <protection locked="0"/>
    </xf>
    <xf numFmtId="0" fontId="6" fillId="2" borderId="8" xfId="0" applyFont="1" applyFill="1" applyBorder="1" applyProtection="1">
      <protection locked="0"/>
    </xf>
    <xf numFmtId="0" fontId="6" fillId="2" borderId="6" xfId="0" applyFont="1" applyFill="1" applyBorder="1" applyAlignment="1" applyProtection="1">
      <alignment horizontal="center" wrapText="1"/>
      <protection locked="0"/>
    </xf>
    <xf numFmtId="0" fontId="6" fillId="2" borderId="1" xfId="0" applyFont="1" applyFill="1" applyBorder="1" applyAlignment="1" applyProtection="1">
      <alignment horizontal="center"/>
      <protection locked="0"/>
    </xf>
    <xf numFmtId="0" fontId="6" fillId="2" borderId="8" xfId="0" applyFont="1" applyFill="1" applyBorder="1" applyAlignment="1" applyProtection="1">
      <alignment horizontal="center"/>
      <protection locked="0"/>
    </xf>
    <xf numFmtId="0" fontId="6" fillId="3" borderId="14" xfId="0" applyFont="1" applyFill="1" applyBorder="1" applyProtection="1">
      <protection locked="0"/>
    </xf>
    <xf numFmtId="0" fontId="6" fillId="3" borderId="15" xfId="0" applyFont="1" applyFill="1" applyBorder="1" applyAlignment="1" applyProtection="1">
      <alignment horizontal="center"/>
      <protection locked="0"/>
    </xf>
    <xf numFmtId="0" fontId="9" fillId="3" borderId="16" xfId="0" applyFont="1" applyFill="1" applyBorder="1" applyAlignment="1" applyProtection="1">
      <alignment horizontal="center" vertical="center"/>
      <protection locked="0"/>
    </xf>
    <xf numFmtId="0" fontId="9" fillId="3" borderId="17" xfId="0" applyFont="1" applyFill="1" applyBorder="1" applyAlignment="1" applyProtection="1">
      <alignment horizontal="justify" vertical="center"/>
      <protection locked="0"/>
    </xf>
    <xf numFmtId="0" fontId="9" fillId="3" borderId="18" xfId="0" applyFont="1" applyFill="1" applyBorder="1" applyAlignment="1" applyProtection="1">
      <alignment horizontal="justify" vertical="center"/>
      <protection locked="0"/>
    </xf>
    <xf numFmtId="44" fontId="9" fillId="3" borderId="17" xfId="1" applyFont="1" applyFill="1" applyBorder="1" applyAlignment="1" applyProtection="1">
      <alignment horizontal="center" vertical="center"/>
      <protection locked="0"/>
    </xf>
    <xf numFmtId="44" fontId="9" fillId="3" borderId="18" xfId="1" applyFont="1" applyFill="1" applyBorder="1" applyAlignment="1" applyProtection="1">
      <alignment horizontal="center" vertical="center"/>
      <protection locked="0"/>
    </xf>
    <xf numFmtId="6" fontId="9" fillId="3" borderId="14" xfId="0" applyNumberFormat="1" applyFont="1" applyFill="1" applyBorder="1" applyAlignment="1" applyProtection="1">
      <alignment horizontal="center" vertical="center"/>
      <protection locked="0"/>
    </xf>
    <xf numFmtId="6" fontId="9" fillId="3" borderId="15" xfId="0" applyNumberFormat="1" applyFont="1" applyFill="1" applyBorder="1" applyAlignment="1" applyProtection="1">
      <alignment horizontal="center" vertical="center"/>
      <protection locked="0"/>
    </xf>
    <xf numFmtId="44" fontId="9" fillId="3" borderId="15" xfId="1" applyFont="1" applyFill="1" applyBorder="1" applyAlignment="1" applyProtection="1">
      <alignment horizontal="center" vertical="center"/>
    </xf>
    <xf numFmtId="9" fontId="9" fillId="3" borderId="15" xfId="2" applyFont="1" applyFill="1" applyBorder="1" applyAlignment="1" applyProtection="1">
      <alignment horizontal="center" vertical="center"/>
      <protection locked="0"/>
    </xf>
    <xf numFmtId="0" fontId="6" fillId="3" borderId="19" xfId="0" applyFont="1" applyFill="1" applyBorder="1" applyProtection="1">
      <protection locked="0"/>
    </xf>
    <xf numFmtId="0" fontId="6" fillId="3" borderId="20" xfId="0" applyFont="1" applyFill="1" applyBorder="1" applyAlignment="1" applyProtection="1">
      <alignment horizontal="center"/>
      <protection locked="0"/>
    </xf>
    <xf numFmtId="0" fontId="9" fillId="3" borderId="21" xfId="0" applyFont="1" applyFill="1" applyBorder="1" applyAlignment="1" applyProtection="1">
      <alignment horizontal="center" vertical="center"/>
      <protection locked="0"/>
    </xf>
    <xf numFmtId="0" fontId="9" fillId="3" borderId="22" xfId="0" applyFont="1" applyFill="1" applyBorder="1" applyAlignment="1" applyProtection="1">
      <alignment horizontal="justify" vertical="center"/>
      <protection locked="0"/>
    </xf>
    <xf numFmtId="0" fontId="9" fillId="3" borderId="23" xfId="0" applyFont="1" applyFill="1" applyBorder="1" applyAlignment="1" applyProtection="1">
      <alignment horizontal="justify" vertical="center"/>
      <protection locked="0"/>
    </xf>
    <xf numFmtId="44" fontId="9" fillId="3" borderId="22" xfId="1" applyFont="1" applyFill="1" applyBorder="1" applyAlignment="1" applyProtection="1">
      <alignment horizontal="center" vertical="center"/>
      <protection locked="0"/>
    </xf>
    <xf numFmtId="44" fontId="9" fillId="3" borderId="23" xfId="1" applyFont="1" applyFill="1" applyBorder="1" applyAlignment="1" applyProtection="1">
      <alignment horizontal="center" vertical="center"/>
      <protection locked="0"/>
    </xf>
    <xf numFmtId="6" fontId="9" fillId="3" borderId="6" xfId="0" applyNumberFormat="1" applyFont="1" applyFill="1" applyBorder="1" applyAlignment="1" applyProtection="1">
      <alignment horizontal="center" vertical="center"/>
      <protection locked="0"/>
    </xf>
    <xf numFmtId="6" fontId="9" fillId="3" borderId="7" xfId="0" applyNumberFormat="1" applyFont="1" applyFill="1" applyBorder="1" applyAlignment="1" applyProtection="1">
      <alignment horizontal="center" vertical="center"/>
      <protection locked="0"/>
    </xf>
    <xf numFmtId="44" fontId="9" fillId="3" borderId="7" xfId="1" applyFont="1" applyFill="1" applyBorder="1" applyAlignment="1" applyProtection="1">
      <alignment horizontal="center" vertical="center"/>
    </xf>
    <xf numFmtId="9" fontId="9" fillId="3" borderId="7" xfId="2" applyFont="1" applyFill="1" applyBorder="1" applyAlignment="1" applyProtection="1">
      <alignment horizontal="center" vertical="center"/>
      <protection locked="0"/>
    </xf>
    <xf numFmtId="0" fontId="6" fillId="4" borderId="9" xfId="0" applyFont="1" applyFill="1" applyBorder="1" applyProtection="1">
      <protection locked="0"/>
    </xf>
    <xf numFmtId="0" fontId="6" fillId="4" borderId="10" xfId="0" applyFont="1" applyFill="1" applyBorder="1" applyAlignment="1" applyProtection="1">
      <alignment horizontal="center"/>
      <protection locked="0"/>
    </xf>
    <xf numFmtId="0" fontId="9" fillId="4" borderId="11" xfId="0" applyFont="1" applyFill="1" applyBorder="1" applyAlignment="1" applyProtection="1">
      <alignment horizontal="center" vertical="center"/>
      <protection locked="0"/>
    </xf>
    <xf numFmtId="0" fontId="9" fillId="4" borderId="12" xfId="0" applyFont="1" applyFill="1" applyBorder="1" applyAlignment="1" applyProtection="1">
      <alignment horizontal="justify" vertical="center"/>
      <protection locked="0"/>
    </xf>
    <xf numFmtId="0" fontId="9" fillId="4" borderId="13" xfId="0" applyFont="1" applyFill="1" applyBorder="1" applyAlignment="1" applyProtection="1">
      <alignment horizontal="justify" vertical="center"/>
      <protection locked="0"/>
    </xf>
    <xf numFmtId="44" fontId="9" fillId="4" borderId="12" xfId="1" applyFont="1" applyFill="1" applyBorder="1" applyAlignment="1" applyProtection="1">
      <alignment horizontal="center" vertical="center"/>
      <protection locked="0"/>
    </xf>
    <xf numFmtId="44" fontId="9" fillId="4" borderId="13" xfId="1" applyFont="1" applyFill="1" applyBorder="1" applyAlignment="1" applyProtection="1">
      <alignment horizontal="center" vertical="center"/>
      <protection locked="0"/>
    </xf>
    <xf numFmtId="6" fontId="9" fillId="4" borderId="9" xfId="0" applyNumberFormat="1" applyFont="1" applyFill="1" applyBorder="1" applyAlignment="1" applyProtection="1">
      <alignment horizontal="center" vertical="center"/>
      <protection locked="0"/>
    </xf>
    <xf numFmtId="6" fontId="9" fillId="4" borderId="10" xfId="0" applyNumberFormat="1" applyFont="1" applyFill="1" applyBorder="1" applyAlignment="1" applyProtection="1">
      <alignment horizontal="center" vertical="center"/>
      <protection locked="0"/>
    </xf>
    <xf numFmtId="44" fontId="9" fillId="4" borderId="10" xfId="1" applyFont="1" applyFill="1" applyBorder="1" applyAlignment="1" applyProtection="1">
      <alignment horizontal="center" vertical="center"/>
    </xf>
    <xf numFmtId="9" fontId="9" fillId="4" borderId="10" xfId="2" applyFont="1" applyFill="1" applyBorder="1" applyAlignment="1" applyProtection="1">
      <alignment horizontal="center" vertical="center"/>
      <protection locked="0"/>
    </xf>
    <xf numFmtId="0" fontId="6" fillId="5" borderId="9" xfId="0" applyFont="1" applyFill="1" applyBorder="1" applyProtection="1">
      <protection locked="0"/>
    </xf>
    <xf numFmtId="0" fontId="6" fillId="5" borderId="10" xfId="0" applyFont="1" applyFill="1" applyBorder="1" applyAlignment="1" applyProtection="1">
      <alignment horizontal="center"/>
      <protection locked="0"/>
    </xf>
    <xf numFmtId="0" fontId="9" fillId="5" borderId="11" xfId="0" applyFont="1" applyFill="1" applyBorder="1" applyAlignment="1" applyProtection="1">
      <alignment horizontal="center" vertical="center"/>
      <protection locked="0"/>
    </xf>
    <xf numFmtId="0" fontId="9" fillId="5" borderId="12" xfId="0" applyFont="1" applyFill="1" applyBorder="1" applyAlignment="1" applyProtection="1">
      <alignment horizontal="justify" vertical="center"/>
      <protection locked="0"/>
    </xf>
    <xf numFmtId="0" fontId="9" fillId="5" borderId="13" xfId="0" applyFont="1" applyFill="1" applyBorder="1" applyAlignment="1" applyProtection="1">
      <alignment horizontal="justify" vertical="center"/>
      <protection locked="0"/>
    </xf>
    <xf numFmtId="44" fontId="9" fillId="5" borderId="12" xfId="1" applyFont="1" applyFill="1" applyBorder="1" applyAlignment="1" applyProtection="1">
      <alignment horizontal="center" vertical="center"/>
      <protection locked="0"/>
    </xf>
    <xf numFmtId="44" fontId="9" fillId="5" borderId="13" xfId="1" applyFont="1" applyFill="1" applyBorder="1" applyAlignment="1" applyProtection="1">
      <alignment horizontal="center" vertical="center"/>
      <protection locked="0"/>
    </xf>
    <xf numFmtId="6" fontId="9" fillId="5" borderId="9" xfId="0" applyNumberFormat="1" applyFont="1" applyFill="1" applyBorder="1" applyAlignment="1" applyProtection="1">
      <alignment horizontal="center" vertical="center"/>
      <protection locked="0"/>
    </xf>
    <xf numFmtId="6" fontId="9" fillId="5" borderId="10" xfId="0" applyNumberFormat="1" applyFont="1" applyFill="1" applyBorder="1" applyAlignment="1" applyProtection="1">
      <alignment horizontal="center" vertical="center"/>
      <protection locked="0"/>
    </xf>
    <xf numFmtId="44" fontId="9" fillId="5" borderId="10" xfId="1" applyFont="1" applyFill="1" applyBorder="1" applyAlignment="1" applyProtection="1">
      <alignment horizontal="center" vertical="center"/>
    </xf>
    <xf numFmtId="9" fontId="9" fillId="5" borderId="10" xfId="2" applyFont="1" applyFill="1" applyBorder="1" applyAlignment="1" applyProtection="1">
      <alignment horizontal="center" vertical="center"/>
      <protection locked="0"/>
    </xf>
    <xf numFmtId="0" fontId="6" fillId="0" borderId="24" xfId="0" applyFont="1" applyBorder="1" applyAlignment="1" applyProtection="1">
      <alignment horizontal="center"/>
      <protection locked="0"/>
    </xf>
    <xf numFmtId="0" fontId="9" fillId="0" borderId="25" xfId="0" applyFont="1" applyBorder="1" applyAlignment="1" applyProtection="1">
      <alignment horizontal="center" vertical="center"/>
      <protection locked="0"/>
    </xf>
    <xf numFmtId="0" fontId="9" fillId="0" borderId="26" xfId="0" applyFont="1" applyBorder="1" applyAlignment="1" applyProtection="1">
      <alignment horizontal="justify" vertical="center"/>
      <protection locked="0"/>
    </xf>
    <xf numFmtId="0" fontId="9" fillId="0" borderId="27" xfId="0" applyFont="1" applyBorder="1" applyAlignment="1" applyProtection="1">
      <alignment horizontal="justify" vertical="center"/>
      <protection locked="0"/>
    </xf>
    <xf numFmtId="44" fontId="9" fillId="0" borderId="26" xfId="1" applyFont="1" applyBorder="1" applyAlignment="1" applyProtection="1">
      <alignment horizontal="center" vertical="center"/>
      <protection locked="0"/>
    </xf>
    <xf numFmtId="44" fontId="9" fillId="0" borderId="27" xfId="1" applyFont="1" applyBorder="1" applyAlignment="1" applyProtection="1">
      <alignment horizontal="center" vertical="center"/>
      <protection locked="0"/>
    </xf>
    <xf numFmtId="6" fontId="9" fillId="0" borderId="28" xfId="0" applyNumberFormat="1" applyFont="1" applyBorder="1" applyAlignment="1" applyProtection="1">
      <alignment horizontal="center" vertical="center"/>
      <protection locked="0"/>
    </xf>
    <xf numFmtId="6" fontId="9" fillId="0" borderId="29" xfId="0" applyNumberFormat="1" applyFont="1" applyBorder="1" applyAlignment="1" applyProtection="1">
      <alignment horizontal="center" vertical="center"/>
      <protection locked="0"/>
    </xf>
    <xf numFmtId="44" fontId="9" fillId="0" borderId="29" xfId="1" applyFont="1" applyBorder="1" applyAlignment="1" applyProtection="1">
      <alignment horizontal="center" vertical="center"/>
    </xf>
    <xf numFmtId="9" fontId="9" fillId="0" borderId="29" xfId="2" applyFont="1" applyBorder="1" applyAlignment="1" applyProtection="1">
      <alignment horizontal="center" vertical="center"/>
      <protection locked="0"/>
    </xf>
    <xf numFmtId="0" fontId="9" fillId="0" borderId="30" xfId="0" applyFont="1" applyBorder="1" applyAlignment="1" applyProtection="1">
      <alignment horizontal="center" vertical="center"/>
      <protection locked="0"/>
    </xf>
    <xf numFmtId="0" fontId="9" fillId="0" borderId="31" xfId="0" applyFont="1" applyBorder="1" applyAlignment="1" applyProtection="1">
      <alignment horizontal="justify" vertical="center"/>
      <protection locked="0"/>
    </xf>
    <xf numFmtId="0" fontId="9" fillId="0" borderId="32" xfId="0" applyFont="1" applyBorder="1" applyAlignment="1" applyProtection="1">
      <alignment horizontal="justify" vertical="center"/>
      <protection locked="0"/>
    </xf>
    <xf numFmtId="44" fontId="9" fillId="0" borderId="31" xfId="1" applyFont="1" applyBorder="1" applyAlignment="1" applyProtection="1">
      <alignment horizontal="center" vertical="center"/>
      <protection locked="0"/>
    </xf>
    <xf numFmtId="44" fontId="9" fillId="0" borderId="32" xfId="1" applyFont="1" applyBorder="1" applyAlignment="1" applyProtection="1">
      <alignment horizontal="center" vertical="center"/>
      <protection locked="0"/>
    </xf>
    <xf numFmtId="0" fontId="6" fillId="0" borderId="30" xfId="0" applyFont="1" applyBorder="1" applyAlignment="1" applyProtection="1">
      <alignment horizontal="center"/>
      <protection locked="0"/>
    </xf>
    <xf numFmtId="0" fontId="6" fillId="0" borderId="7" xfId="0" applyFont="1" applyBorder="1" applyAlignment="1" applyProtection="1">
      <alignment horizontal="center"/>
      <protection locked="0"/>
    </xf>
    <xf numFmtId="0" fontId="6" fillId="0" borderId="21" xfId="0" applyFont="1" applyBorder="1" applyAlignment="1" applyProtection="1">
      <alignment horizontal="center"/>
      <protection locked="0"/>
    </xf>
    <xf numFmtId="0" fontId="9" fillId="0" borderId="22" xfId="0" applyFont="1" applyBorder="1" applyAlignment="1" applyProtection="1">
      <alignment horizontal="justify" vertical="center"/>
      <protection locked="0"/>
    </xf>
    <xf numFmtId="0" fontId="9" fillId="0" borderId="23" xfId="0" applyFont="1" applyBorder="1" applyAlignment="1" applyProtection="1">
      <alignment horizontal="justify" vertical="center"/>
      <protection locked="0"/>
    </xf>
    <xf numFmtId="0" fontId="9" fillId="0" borderId="21" xfId="0" applyFont="1" applyBorder="1" applyAlignment="1" applyProtection="1">
      <alignment horizontal="center" vertical="center"/>
      <protection locked="0"/>
    </xf>
    <xf numFmtId="44" fontId="9" fillId="0" borderId="22" xfId="1" applyFont="1" applyBorder="1" applyAlignment="1" applyProtection="1">
      <alignment horizontal="center" vertical="center"/>
      <protection locked="0"/>
    </xf>
    <xf numFmtId="44" fontId="9" fillId="0" borderId="23" xfId="1" applyFont="1" applyBorder="1" applyAlignment="1" applyProtection="1">
      <alignment horizontal="center" vertical="center"/>
      <protection locked="0"/>
    </xf>
    <xf numFmtId="44" fontId="9" fillId="0" borderId="33" xfId="1" applyFont="1" applyBorder="1" applyAlignment="1" applyProtection="1">
      <alignment horizontal="center" vertical="center"/>
      <protection locked="0"/>
    </xf>
    <xf numFmtId="6" fontId="9" fillId="0" borderId="6" xfId="0" applyNumberFormat="1" applyFont="1" applyBorder="1" applyAlignment="1" applyProtection="1">
      <alignment horizontal="center" vertical="center"/>
      <protection locked="0"/>
    </xf>
    <xf numFmtId="6" fontId="9" fillId="0" borderId="7" xfId="0" applyNumberFormat="1" applyFont="1" applyBorder="1" applyAlignment="1" applyProtection="1">
      <alignment horizontal="center" vertical="center"/>
      <protection locked="0"/>
    </xf>
    <xf numFmtId="44" fontId="9" fillId="0" borderId="7" xfId="1" applyFont="1" applyBorder="1" applyAlignment="1" applyProtection="1">
      <alignment horizontal="center" vertical="center"/>
    </xf>
    <xf numFmtId="9" fontId="9" fillId="0" borderId="7" xfId="2" applyFont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justify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44" fontId="9" fillId="0" borderId="0" xfId="1" applyFont="1" applyBorder="1" applyAlignment="1" applyProtection="1">
      <alignment horizontal="center" vertical="center"/>
      <protection locked="0"/>
    </xf>
    <xf numFmtId="6" fontId="9" fillId="0" borderId="0" xfId="0" applyNumberFormat="1" applyFont="1" applyAlignment="1" applyProtection="1">
      <alignment horizontal="center" vertical="center"/>
      <protection locked="0"/>
    </xf>
    <xf numFmtId="9" fontId="11" fillId="0" borderId="0" xfId="2" applyFont="1" applyBorder="1" applyAlignment="1" applyProtection="1">
      <alignment horizontal="center" vertical="center"/>
      <protection locked="0"/>
    </xf>
    <xf numFmtId="44" fontId="11" fillId="0" borderId="0" xfId="1" applyFont="1" applyBorder="1" applyAlignment="1" applyProtection="1">
      <alignment horizontal="center" vertical="center"/>
      <protection locked="0"/>
    </xf>
    <xf numFmtId="164" fontId="9" fillId="0" borderId="0" xfId="0" applyNumberFormat="1" applyFont="1" applyAlignment="1" applyProtection="1">
      <alignment horizontal="center" vertical="center"/>
      <protection locked="0"/>
    </xf>
    <xf numFmtId="6" fontId="9" fillId="0" borderId="0" xfId="0" applyNumberFormat="1" applyFont="1" applyAlignment="1" applyProtection="1">
      <alignment horizontal="right" vertical="center"/>
      <protection locked="0"/>
    </xf>
    <xf numFmtId="0" fontId="7" fillId="6" borderId="0" xfId="0" applyFont="1" applyFill="1" applyProtection="1">
      <protection locked="0"/>
    </xf>
    <xf numFmtId="0" fontId="6" fillId="6" borderId="0" xfId="0" applyFont="1" applyFill="1" applyAlignment="1" applyProtection="1">
      <alignment horizontal="center" vertical="center"/>
      <protection locked="0"/>
    </xf>
    <xf numFmtId="0" fontId="6" fillId="6" borderId="0" xfId="0" applyFont="1" applyFill="1" applyAlignment="1" applyProtection="1">
      <alignment horizontal="center"/>
      <protection locked="0"/>
    </xf>
    <xf numFmtId="0" fontId="6" fillId="6" borderId="0" xfId="0" applyFont="1" applyFill="1" applyProtection="1">
      <protection locked="0"/>
    </xf>
    <xf numFmtId="0" fontId="6" fillId="6" borderId="11" xfId="0" applyFont="1" applyFill="1" applyBorder="1" applyAlignment="1">
      <alignment horizontal="center" vertical="center"/>
    </xf>
    <xf numFmtId="0" fontId="6" fillId="6" borderId="12" xfId="0" applyFont="1" applyFill="1" applyBorder="1"/>
    <xf numFmtId="44" fontId="6" fillId="6" borderId="13" xfId="0" applyNumberFormat="1" applyFont="1" applyFill="1" applyBorder="1"/>
    <xf numFmtId="44" fontId="6" fillId="6" borderId="34" xfId="0" applyNumberFormat="1" applyFont="1" applyFill="1" applyBorder="1"/>
    <xf numFmtId="44" fontId="6" fillId="6" borderId="10" xfId="0" applyNumberFormat="1" applyFont="1" applyFill="1" applyBorder="1"/>
    <xf numFmtId="6" fontId="7" fillId="6" borderId="10" xfId="0" applyNumberFormat="1" applyFont="1" applyFill="1" applyBorder="1" applyAlignment="1">
      <alignment horizontal="center"/>
    </xf>
    <xf numFmtId="0" fontId="7" fillId="0" borderId="0" xfId="0" applyFont="1" applyProtection="1">
      <protection locked="0"/>
    </xf>
    <xf numFmtId="0" fontId="6" fillId="0" borderId="0" xfId="0" applyFont="1" applyAlignment="1" applyProtection="1">
      <alignment horizontal="center" vertical="center"/>
      <protection locked="0"/>
    </xf>
    <xf numFmtId="44" fontId="6" fillId="0" borderId="0" xfId="0" applyNumberFormat="1" applyFont="1" applyProtection="1">
      <protection locked="0"/>
    </xf>
    <xf numFmtId="6" fontId="7" fillId="0" borderId="0" xfId="0" applyNumberFormat="1" applyFont="1" applyAlignment="1" applyProtection="1">
      <alignment horizontal="center"/>
      <protection locked="0"/>
    </xf>
    <xf numFmtId="0" fontId="9" fillId="7" borderId="31" xfId="0" applyFont="1" applyFill="1" applyBorder="1" applyAlignment="1" applyProtection="1">
      <alignment horizontal="left" vertical="center"/>
      <protection locked="0"/>
    </xf>
    <xf numFmtId="0" fontId="9" fillId="7" borderId="31" xfId="0" applyFont="1" applyFill="1" applyBorder="1" applyAlignment="1" applyProtection="1">
      <alignment horizontal="center" vertical="center"/>
      <protection locked="0"/>
    </xf>
    <xf numFmtId="0" fontId="9" fillId="7" borderId="26" xfId="0" applyFont="1" applyFill="1" applyBorder="1" applyAlignment="1" applyProtection="1">
      <alignment horizontal="justify" vertical="center"/>
      <protection locked="0"/>
    </xf>
    <xf numFmtId="0" fontId="9" fillId="0" borderId="26" xfId="0" applyFont="1" applyBorder="1" applyAlignment="1" applyProtection="1">
      <alignment horizontal="left" vertical="center"/>
      <protection locked="0"/>
    </xf>
    <xf numFmtId="164" fontId="9" fillId="0" borderId="31" xfId="0" applyNumberFormat="1" applyFont="1" applyBorder="1" applyAlignment="1" applyProtection="1">
      <alignment horizontal="center" vertical="center"/>
      <protection locked="0"/>
    </xf>
    <xf numFmtId="0" fontId="9" fillId="7" borderId="31" xfId="0" applyFont="1" applyFill="1" applyBorder="1" applyAlignment="1" applyProtection="1">
      <alignment horizontal="center" vertical="center" wrapText="1"/>
      <protection locked="0"/>
    </xf>
    <xf numFmtId="0" fontId="9" fillId="0" borderId="31" xfId="0" applyFont="1" applyBorder="1" applyAlignment="1" applyProtection="1">
      <alignment horizontal="left" vertical="center"/>
      <protection locked="0"/>
    </xf>
    <xf numFmtId="0" fontId="9" fillId="0" borderId="31" xfId="0" applyFont="1" applyBorder="1" applyAlignment="1" applyProtection="1">
      <alignment horizontal="center" vertical="center"/>
      <protection locked="0"/>
    </xf>
    <xf numFmtId="44" fontId="9" fillId="0" borderId="31" xfId="1" applyFont="1" applyBorder="1" applyAlignment="1" applyProtection="1">
      <alignment horizontal="right" vertical="center"/>
      <protection locked="0"/>
    </xf>
    <xf numFmtId="6" fontId="9" fillId="0" borderId="31" xfId="0" applyNumberFormat="1" applyFont="1" applyBorder="1" applyAlignment="1" applyProtection="1">
      <alignment horizontal="center" vertical="center"/>
      <protection locked="0"/>
    </xf>
    <xf numFmtId="0" fontId="6" fillId="0" borderId="31" xfId="0" applyFont="1" applyBorder="1" applyProtection="1">
      <protection locked="0"/>
    </xf>
    <xf numFmtId="0" fontId="6" fillId="0" borderId="31" xfId="0" applyFont="1" applyBorder="1" applyAlignment="1" applyProtection="1">
      <alignment horizontal="center"/>
      <protection locked="0"/>
    </xf>
    <xf numFmtId="44" fontId="7" fillId="6" borderId="0" xfId="1" applyFont="1" applyFill="1" applyAlignment="1" applyProtection="1">
      <alignment horizontal="center"/>
      <protection locked="0"/>
    </xf>
    <xf numFmtId="0" fontId="7" fillId="0" borderId="0" xfId="0" applyFont="1" applyAlignment="1" applyProtection="1">
      <alignment horizontal="right"/>
      <protection locked="0"/>
    </xf>
    <xf numFmtId="0" fontId="9" fillId="7" borderId="10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vertical="top"/>
      <protection locked="0"/>
    </xf>
    <xf numFmtId="44" fontId="12" fillId="0" borderId="7" xfId="1" applyFont="1" applyBorder="1" applyAlignment="1" applyProtection="1">
      <alignment horizontal="center" vertical="center"/>
    </xf>
    <xf numFmtId="44" fontId="12" fillId="0" borderId="7" xfId="1" applyFont="1" applyBorder="1" applyAlignment="1" applyProtection="1">
      <alignment horizontal="center" vertical="center"/>
      <protection locked="0"/>
    </xf>
    <xf numFmtId="6" fontId="12" fillId="0" borderId="7" xfId="0" applyNumberFormat="1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top"/>
      <protection locked="0"/>
    </xf>
    <xf numFmtId="0" fontId="6" fillId="0" borderId="0" xfId="0" applyFont="1" applyAlignment="1" applyProtection="1">
      <alignment horizontal="left" vertical="top"/>
      <protection locked="0"/>
    </xf>
    <xf numFmtId="0" fontId="6" fillId="0" borderId="40" xfId="0" applyFont="1" applyBorder="1" applyAlignment="1" applyProtection="1">
      <alignment horizontal="center" vertical="top"/>
      <protection locked="0"/>
    </xf>
    <xf numFmtId="0" fontId="6" fillId="0" borderId="0" xfId="0" applyFont="1" applyAlignment="1" applyProtection="1">
      <alignment vertical="top"/>
      <protection locked="0"/>
    </xf>
    <xf numFmtId="0" fontId="7" fillId="6" borderId="39" xfId="0" applyFont="1" applyFill="1" applyBorder="1" applyProtection="1">
      <protection locked="0"/>
    </xf>
    <xf numFmtId="0" fontId="12" fillId="7" borderId="35" xfId="0" applyFont="1" applyFill="1" applyBorder="1" applyAlignment="1" applyProtection="1">
      <alignment vertical="center"/>
      <protection locked="0"/>
    </xf>
    <xf numFmtId="0" fontId="12" fillId="7" borderId="36" xfId="0" applyFont="1" applyFill="1" applyBorder="1" applyAlignment="1" applyProtection="1">
      <alignment vertical="center"/>
      <protection locked="0"/>
    </xf>
    <xf numFmtId="0" fontId="12" fillId="7" borderId="37" xfId="0" applyFont="1" applyFill="1" applyBorder="1" applyAlignment="1" applyProtection="1">
      <alignment vertical="center"/>
      <protection locked="0"/>
    </xf>
    <xf numFmtId="0" fontId="9" fillId="7" borderId="26" xfId="0" applyFont="1" applyFill="1" applyBorder="1" applyAlignment="1" applyProtection="1">
      <alignment vertical="center" wrapText="1"/>
      <protection locked="0"/>
    </xf>
    <xf numFmtId="0" fontId="7" fillId="0" borderId="0" xfId="0" applyFont="1" applyAlignment="1" applyProtection="1">
      <alignment horizontal="left" vertical="top"/>
      <protection locked="0"/>
    </xf>
    <xf numFmtId="0" fontId="6" fillId="0" borderId="0" xfId="0" applyFont="1" applyAlignment="1" applyProtection="1">
      <alignment horizontal="left"/>
      <protection locked="0"/>
    </xf>
    <xf numFmtId="0" fontId="6" fillId="9" borderId="14" xfId="0" applyFont="1" applyFill="1" applyBorder="1" applyProtection="1">
      <protection locked="0"/>
    </xf>
    <xf numFmtId="0" fontId="6" fillId="9" borderId="15" xfId="0" applyFont="1" applyFill="1" applyBorder="1" applyAlignment="1" applyProtection="1">
      <alignment horizontal="center"/>
      <protection locked="0"/>
    </xf>
    <xf numFmtId="0" fontId="9" fillId="9" borderId="16" xfId="0" applyFont="1" applyFill="1" applyBorder="1" applyAlignment="1" applyProtection="1">
      <alignment horizontal="center" vertical="center"/>
      <protection locked="0"/>
    </xf>
    <xf numFmtId="0" fontId="9" fillId="9" borderId="17" xfId="0" applyFont="1" applyFill="1" applyBorder="1" applyAlignment="1" applyProtection="1">
      <alignment horizontal="justify" vertical="center"/>
      <protection locked="0"/>
    </xf>
    <xf numFmtId="0" fontId="9" fillId="9" borderId="18" xfId="0" applyFont="1" applyFill="1" applyBorder="1" applyAlignment="1" applyProtection="1">
      <alignment horizontal="justify" vertical="center"/>
      <protection locked="0"/>
    </xf>
    <xf numFmtId="44" fontId="9" fillId="9" borderId="17" xfId="1" applyFont="1" applyFill="1" applyBorder="1" applyAlignment="1" applyProtection="1">
      <alignment horizontal="center" vertical="center"/>
      <protection locked="0"/>
    </xf>
    <xf numFmtId="44" fontId="9" fillId="9" borderId="18" xfId="1" applyFont="1" applyFill="1" applyBorder="1" applyAlignment="1" applyProtection="1">
      <alignment horizontal="center" vertical="center"/>
      <protection locked="0"/>
    </xf>
    <xf numFmtId="6" fontId="9" fillId="9" borderId="14" xfId="0" applyNumberFormat="1" applyFont="1" applyFill="1" applyBorder="1" applyAlignment="1" applyProtection="1">
      <alignment horizontal="center" vertical="center"/>
      <protection locked="0"/>
    </xf>
    <xf numFmtId="6" fontId="9" fillId="9" borderId="15" xfId="0" applyNumberFormat="1" applyFont="1" applyFill="1" applyBorder="1" applyAlignment="1" applyProtection="1">
      <alignment horizontal="center" vertical="center"/>
      <protection locked="0"/>
    </xf>
    <xf numFmtId="44" fontId="9" fillId="9" borderId="15" xfId="1" applyFont="1" applyFill="1" applyBorder="1" applyAlignment="1" applyProtection="1">
      <alignment horizontal="center" vertical="center"/>
    </xf>
    <xf numFmtId="9" fontId="9" fillId="9" borderId="15" xfId="2" applyFont="1" applyFill="1" applyBorder="1" applyAlignment="1" applyProtection="1">
      <alignment horizontal="center" vertical="center"/>
      <protection locked="0"/>
    </xf>
    <xf numFmtId="0" fontId="6" fillId="9" borderId="19" xfId="0" applyFont="1" applyFill="1" applyBorder="1" applyProtection="1">
      <protection locked="0"/>
    </xf>
    <xf numFmtId="0" fontId="6" fillId="9" borderId="20" xfId="0" applyFont="1" applyFill="1" applyBorder="1" applyAlignment="1" applyProtection="1">
      <alignment horizontal="center"/>
      <protection locked="0"/>
    </xf>
    <xf numFmtId="0" fontId="9" fillId="9" borderId="21" xfId="0" applyFont="1" applyFill="1" applyBorder="1" applyAlignment="1" applyProtection="1">
      <alignment horizontal="center" vertical="center"/>
      <protection locked="0"/>
    </xf>
    <xf numFmtId="0" fontId="9" fillId="9" borderId="22" xfId="0" applyFont="1" applyFill="1" applyBorder="1" applyAlignment="1" applyProtection="1">
      <alignment horizontal="justify" vertical="center"/>
      <protection locked="0"/>
    </xf>
    <xf numFmtId="0" fontId="9" fillId="9" borderId="23" xfId="0" applyFont="1" applyFill="1" applyBorder="1" applyAlignment="1" applyProtection="1">
      <alignment horizontal="justify" vertical="center"/>
      <protection locked="0"/>
    </xf>
    <xf numFmtId="44" fontId="9" fillId="9" borderId="22" xfId="1" applyFont="1" applyFill="1" applyBorder="1" applyAlignment="1" applyProtection="1">
      <alignment horizontal="center" vertical="center"/>
      <protection locked="0"/>
    </xf>
    <xf numFmtId="44" fontId="9" fillId="9" borderId="23" xfId="1" applyFont="1" applyFill="1" applyBorder="1" applyAlignment="1" applyProtection="1">
      <alignment horizontal="center" vertical="center"/>
      <protection locked="0"/>
    </xf>
    <xf numFmtId="6" fontId="9" fillId="9" borderId="6" xfId="0" applyNumberFormat="1" applyFont="1" applyFill="1" applyBorder="1" applyAlignment="1" applyProtection="1">
      <alignment horizontal="center" vertical="center"/>
      <protection locked="0"/>
    </xf>
    <xf numFmtId="6" fontId="9" fillId="9" borderId="7" xfId="0" applyNumberFormat="1" applyFont="1" applyFill="1" applyBorder="1" applyAlignment="1" applyProtection="1">
      <alignment horizontal="center" vertical="center"/>
      <protection locked="0"/>
    </xf>
    <xf numFmtId="44" fontId="9" fillId="9" borderId="7" xfId="1" applyFont="1" applyFill="1" applyBorder="1" applyAlignment="1" applyProtection="1">
      <alignment horizontal="center" vertical="center"/>
    </xf>
    <xf numFmtId="9" fontId="9" fillId="9" borderId="7" xfId="2" applyFont="1" applyFill="1" applyBorder="1" applyAlignment="1" applyProtection="1">
      <alignment horizontal="center" vertical="center"/>
      <protection locked="0"/>
    </xf>
    <xf numFmtId="0" fontId="6" fillId="9" borderId="28" xfId="0" applyFont="1" applyFill="1" applyBorder="1" applyProtection="1">
      <protection locked="0"/>
    </xf>
    <xf numFmtId="0" fontId="6" fillId="9" borderId="29" xfId="0" applyFont="1" applyFill="1" applyBorder="1" applyAlignment="1" applyProtection="1">
      <alignment horizontal="center"/>
      <protection locked="0"/>
    </xf>
    <xf numFmtId="0" fontId="9" fillId="9" borderId="25" xfId="0" applyFont="1" applyFill="1" applyBorder="1" applyAlignment="1" applyProtection="1">
      <alignment horizontal="center" vertical="center"/>
      <protection locked="0"/>
    </xf>
    <xf numFmtId="0" fontId="9" fillId="9" borderId="26" xfId="0" applyFont="1" applyFill="1" applyBorder="1" applyAlignment="1" applyProtection="1">
      <alignment horizontal="justify" vertical="center"/>
      <protection locked="0"/>
    </xf>
    <xf numFmtId="0" fontId="9" fillId="9" borderId="27" xfId="0" applyFont="1" applyFill="1" applyBorder="1" applyAlignment="1" applyProtection="1">
      <alignment horizontal="justify" vertical="center"/>
      <protection locked="0"/>
    </xf>
    <xf numFmtId="44" fontId="9" fillId="9" borderId="26" xfId="1" applyFont="1" applyFill="1" applyBorder="1" applyAlignment="1" applyProtection="1">
      <alignment horizontal="center" vertical="center"/>
      <protection locked="0"/>
    </xf>
    <xf numFmtId="44" fontId="9" fillId="9" borderId="27" xfId="1" applyFont="1" applyFill="1" applyBorder="1" applyAlignment="1" applyProtection="1">
      <alignment horizontal="center" vertical="center"/>
      <protection locked="0"/>
    </xf>
    <xf numFmtId="6" fontId="9" fillId="9" borderId="28" xfId="0" applyNumberFormat="1" applyFont="1" applyFill="1" applyBorder="1" applyAlignment="1" applyProtection="1">
      <alignment horizontal="center" vertical="center"/>
      <protection locked="0"/>
    </xf>
    <xf numFmtId="6" fontId="9" fillId="9" borderId="29" xfId="0" applyNumberFormat="1" applyFont="1" applyFill="1" applyBorder="1" applyAlignment="1" applyProtection="1">
      <alignment horizontal="center" vertical="center"/>
      <protection locked="0"/>
    </xf>
    <xf numFmtId="44" fontId="9" fillId="9" borderId="29" xfId="1" applyFont="1" applyFill="1" applyBorder="1" applyAlignment="1" applyProtection="1">
      <alignment horizontal="center" vertical="center"/>
    </xf>
    <xf numFmtId="9" fontId="9" fillId="9" borderId="29" xfId="2" applyFont="1" applyFill="1" applyBorder="1" applyAlignment="1" applyProtection="1">
      <alignment horizontal="center" vertical="center"/>
      <protection locked="0"/>
    </xf>
    <xf numFmtId="0" fontId="6" fillId="3" borderId="28" xfId="0" applyFont="1" applyFill="1" applyBorder="1" applyProtection="1">
      <protection locked="0"/>
    </xf>
    <xf numFmtId="0" fontId="6" fillId="3" borderId="29" xfId="0" applyFont="1" applyFill="1" applyBorder="1" applyAlignment="1" applyProtection="1">
      <alignment horizontal="center"/>
      <protection locked="0"/>
    </xf>
    <xf numFmtId="0" fontId="9" fillId="3" borderId="25" xfId="0" applyFont="1" applyFill="1" applyBorder="1" applyAlignment="1" applyProtection="1">
      <alignment horizontal="center" vertical="center"/>
      <protection locked="0"/>
    </xf>
    <xf numFmtId="0" fontId="9" fillId="3" borderId="26" xfId="0" applyFont="1" applyFill="1" applyBorder="1" applyAlignment="1" applyProtection="1">
      <alignment horizontal="justify" vertical="center"/>
      <protection locked="0"/>
    </xf>
    <xf numFmtId="0" fontId="9" fillId="3" borderId="27" xfId="0" applyFont="1" applyFill="1" applyBorder="1" applyAlignment="1" applyProtection="1">
      <alignment horizontal="justify" vertical="center"/>
      <protection locked="0"/>
    </xf>
    <xf numFmtId="44" fontId="9" fillId="3" borderId="26" xfId="1" applyFont="1" applyFill="1" applyBorder="1" applyAlignment="1" applyProtection="1">
      <alignment horizontal="center" vertical="center"/>
      <protection locked="0"/>
    </xf>
    <xf numFmtId="44" fontId="9" fillId="3" borderId="27" xfId="1" applyFont="1" applyFill="1" applyBorder="1" applyAlignment="1" applyProtection="1">
      <alignment horizontal="center" vertical="center"/>
      <protection locked="0"/>
    </xf>
    <xf numFmtId="6" fontId="9" fillId="3" borderId="28" xfId="0" applyNumberFormat="1" applyFont="1" applyFill="1" applyBorder="1" applyAlignment="1" applyProtection="1">
      <alignment horizontal="center" vertical="center"/>
      <protection locked="0"/>
    </xf>
    <xf numFmtId="6" fontId="9" fillId="3" borderId="29" xfId="0" applyNumberFormat="1" applyFont="1" applyFill="1" applyBorder="1" applyAlignment="1" applyProtection="1">
      <alignment horizontal="center" vertical="center"/>
      <protection locked="0"/>
    </xf>
    <xf numFmtId="44" fontId="9" fillId="3" borderId="29" xfId="1" applyFont="1" applyFill="1" applyBorder="1" applyAlignment="1" applyProtection="1">
      <alignment horizontal="center" vertical="center"/>
    </xf>
    <xf numFmtId="9" fontId="9" fillId="3" borderId="29" xfId="2" applyFont="1" applyFill="1" applyBorder="1" applyAlignment="1" applyProtection="1">
      <alignment horizontal="center" vertical="center"/>
      <protection locked="0"/>
    </xf>
    <xf numFmtId="0" fontId="6" fillId="10" borderId="9" xfId="0" applyFont="1" applyFill="1" applyBorder="1" applyProtection="1">
      <protection locked="0"/>
    </xf>
    <xf numFmtId="0" fontId="6" fillId="10" borderId="10" xfId="0" applyFont="1" applyFill="1" applyBorder="1" applyAlignment="1" applyProtection="1">
      <alignment horizontal="center"/>
      <protection locked="0"/>
    </xf>
    <xf numFmtId="0" fontId="9" fillId="10" borderId="11" xfId="0" applyFont="1" applyFill="1" applyBorder="1" applyAlignment="1" applyProtection="1">
      <alignment horizontal="center" vertical="center"/>
      <protection locked="0"/>
    </xf>
    <xf numFmtId="0" fontId="9" fillId="10" borderId="12" xfId="0" applyFont="1" applyFill="1" applyBorder="1" applyAlignment="1" applyProtection="1">
      <alignment horizontal="justify" vertical="center"/>
      <protection locked="0"/>
    </xf>
    <xf numFmtId="0" fontId="9" fillId="10" borderId="13" xfId="0" applyFont="1" applyFill="1" applyBorder="1" applyAlignment="1" applyProtection="1">
      <alignment horizontal="justify" vertical="center"/>
      <protection locked="0"/>
    </xf>
    <xf numFmtId="44" fontId="9" fillId="10" borderId="12" xfId="1" applyFont="1" applyFill="1" applyBorder="1" applyAlignment="1" applyProtection="1">
      <alignment horizontal="center" vertical="center"/>
      <protection locked="0"/>
    </xf>
    <xf numFmtId="44" fontId="9" fillId="10" borderId="13" xfId="1" applyFont="1" applyFill="1" applyBorder="1" applyAlignment="1" applyProtection="1">
      <alignment horizontal="center" vertical="center"/>
      <protection locked="0"/>
    </xf>
    <xf numFmtId="6" fontId="9" fillId="10" borderId="9" xfId="0" applyNumberFormat="1" applyFont="1" applyFill="1" applyBorder="1" applyAlignment="1" applyProtection="1">
      <alignment horizontal="center" vertical="center"/>
      <protection locked="0"/>
    </xf>
    <xf numFmtId="6" fontId="9" fillId="10" borderId="10" xfId="0" applyNumberFormat="1" applyFont="1" applyFill="1" applyBorder="1" applyAlignment="1" applyProtection="1">
      <alignment horizontal="center" vertical="center"/>
      <protection locked="0"/>
    </xf>
    <xf numFmtId="44" fontId="9" fillId="10" borderId="10" xfId="1" applyFont="1" applyFill="1" applyBorder="1" applyAlignment="1" applyProtection="1">
      <alignment horizontal="center" vertical="center"/>
    </xf>
    <xf numFmtId="9" fontId="9" fillId="10" borderId="10" xfId="2" applyFont="1" applyFill="1" applyBorder="1" applyAlignment="1" applyProtection="1">
      <alignment horizontal="center" vertical="center"/>
      <protection locked="0"/>
    </xf>
    <xf numFmtId="0" fontId="6" fillId="10" borderId="14" xfId="0" applyFont="1" applyFill="1" applyBorder="1" applyProtection="1">
      <protection locked="0"/>
    </xf>
    <xf numFmtId="0" fontId="6" fillId="10" borderId="15" xfId="0" applyFont="1" applyFill="1" applyBorder="1" applyAlignment="1" applyProtection="1">
      <alignment horizontal="center"/>
      <protection locked="0"/>
    </xf>
    <xf numFmtId="0" fontId="9" fillId="10" borderId="16" xfId="0" applyFont="1" applyFill="1" applyBorder="1" applyAlignment="1" applyProtection="1">
      <alignment horizontal="center" vertical="center"/>
      <protection locked="0"/>
    </xf>
    <xf numFmtId="0" fontId="9" fillId="10" borderId="17" xfId="0" applyFont="1" applyFill="1" applyBorder="1" applyAlignment="1" applyProtection="1">
      <alignment horizontal="justify" vertical="center"/>
      <protection locked="0"/>
    </xf>
    <xf numFmtId="0" fontId="9" fillId="10" borderId="18" xfId="0" applyFont="1" applyFill="1" applyBorder="1" applyAlignment="1" applyProtection="1">
      <alignment horizontal="justify" vertical="center"/>
      <protection locked="0"/>
    </xf>
    <xf numFmtId="44" fontId="9" fillId="10" borderId="17" xfId="1" applyFont="1" applyFill="1" applyBorder="1" applyAlignment="1" applyProtection="1">
      <alignment horizontal="center" vertical="center"/>
      <protection locked="0"/>
    </xf>
    <xf numFmtId="44" fontId="9" fillId="10" borderId="18" xfId="1" applyFont="1" applyFill="1" applyBorder="1" applyAlignment="1" applyProtection="1">
      <alignment horizontal="center" vertical="center"/>
      <protection locked="0"/>
    </xf>
    <xf numFmtId="6" fontId="9" fillId="10" borderId="14" xfId="0" applyNumberFormat="1" applyFont="1" applyFill="1" applyBorder="1" applyAlignment="1" applyProtection="1">
      <alignment horizontal="center" vertical="center"/>
      <protection locked="0"/>
    </xf>
    <xf numFmtId="6" fontId="9" fillId="10" borderId="15" xfId="0" applyNumberFormat="1" applyFont="1" applyFill="1" applyBorder="1" applyAlignment="1" applyProtection="1">
      <alignment horizontal="center" vertical="center"/>
      <protection locked="0"/>
    </xf>
    <xf numFmtId="44" fontId="9" fillId="10" borderId="15" xfId="1" applyFont="1" applyFill="1" applyBorder="1" applyAlignment="1" applyProtection="1">
      <alignment horizontal="center" vertical="center"/>
    </xf>
    <xf numFmtId="9" fontId="9" fillId="10" borderId="15" xfId="2" applyFont="1" applyFill="1" applyBorder="1" applyAlignment="1" applyProtection="1">
      <alignment horizontal="center" vertical="center"/>
      <protection locked="0"/>
    </xf>
    <xf numFmtId="0" fontId="6" fillId="10" borderId="19" xfId="0" applyFont="1" applyFill="1" applyBorder="1" applyProtection="1">
      <protection locked="0"/>
    </xf>
    <xf numFmtId="0" fontId="6" fillId="10" borderId="20" xfId="0" applyFont="1" applyFill="1" applyBorder="1" applyAlignment="1" applyProtection="1">
      <alignment horizontal="center"/>
      <protection locked="0"/>
    </xf>
    <xf numFmtId="0" fontId="9" fillId="10" borderId="21" xfId="0" applyFont="1" applyFill="1" applyBorder="1" applyAlignment="1" applyProtection="1">
      <alignment horizontal="center" vertical="center"/>
      <protection locked="0"/>
    </xf>
    <xf numFmtId="0" fontId="9" fillId="10" borderId="22" xfId="0" applyFont="1" applyFill="1" applyBorder="1" applyAlignment="1" applyProtection="1">
      <alignment horizontal="justify" vertical="center"/>
      <protection locked="0"/>
    </xf>
    <xf numFmtId="0" fontId="9" fillId="10" borderId="23" xfId="0" applyFont="1" applyFill="1" applyBorder="1" applyAlignment="1" applyProtection="1">
      <alignment horizontal="justify" vertical="center"/>
      <protection locked="0"/>
    </xf>
    <xf numFmtId="44" fontId="9" fillId="10" borderId="22" xfId="1" applyFont="1" applyFill="1" applyBorder="1" applyAlignment="1" applyProtection="1">
      <alignment horizontal="center" vertical="center"/>
      <protection locked="0"/>
    </xf>
    <xf numFmtId="44" fontId="9" fillId="10" borderId="23" xfId="1" applyFont="1" applyFill="1" applyBorder="1" applyAlignment="1" applyProtection="1">
      <alignment horizontal="center" vertical="center"/>
      <protection locked="0"/>
    </xf>
    <xf numFmtId="6" fontId="9" fillId="10" borderId="6" xfId="0" applyNumberFormat="1" applyFont="1" applyFill="1" applyBorder="1" applyAlignment="1" applyProtection="1">
      <alignment horizontal="center" vertical="center"/>
      <protection locked="0"/>
    </xf>
    <xf numFmtId="6" fontId="9" fillId="10" borderId="7" xfId="0" applyNumberFormat="1" applyFont="1" applyFill="1" applyBorder="1" applyAlignment="1" applyProtection="1">
      <alignment horizontal="center" vertical="center"/>
      <protection locked="0"/>
    </xf>
    <xf numFmtId="44" fontId="9" fillId="10" borderId="7" xfId="1" applyFont="1" applyFill="1" applyBorder="1" applyAlignment="1" applyProtection="1">
      <alignment horizontal="center" vertical="center"/>
    </xf>
    <xf numFmtId="9" fontId="9" fillId="10" borderId="7" xfId="2" applyFont="1" applyFill="1" applyBorder="1" applyAlignment="1" applyProtection="1">
      <alignment horizontal="center" vertical="center"/>
      <protection locked="0"/>
    </xf>
    <xf numFmtId="0" fontId="6" fillId="0" borderId="40" xfId="0" applyFont="1" applyBorder="1" applyAlignment="1" applyProtection="1">
      <alignment vertical="top"/>
      <protection locked="0"/>
    </xf>
    <xf numFmtId="0" fontId="6" fillId="0" borderId="39" xfId="0" applyFont="1" applyBorder="1" applyAlignment="1" applyProtection="1">
      <alignment vertical="center"/>
      <protection locked="0"/>
    </xf>
    <xf numFmtId="44" fontId="2" fillId="6" borderId="0" xfId="0" applyNumberFormat="1" applyFont="1" applyFill="1" applyAlignment="1">
      <alignment horizontal="center"/>
    </xf>
    <xf numFmtId="0" fontId="2" fillId="0" borderId="0" xfId="0" applyFont="1" applyAlignment="1">
      <alignment horizontal="left"/>
    </xf>
    <xf numFmtId="44" fontId="2" fillId="0" borderId="0" xfId="0" applyNumberFormat="1" applyFont="1" applyAlignment="1">
      <alignment horizontal="center"/>
    </xf>
    <xf numFmtId="0" fontId="0" fillId="0" borderId="0" xfId="0" applyAlignment="1">
      <alignment wrapText="1"/>
    </xf>
    <xf numFmtId="0" fontId="18" fillId="0" borderId="0" xfId="0" applyFont="1" applyAlignment="1">
      <alignment horizontal="center" vertical="center" wrapText="1"/>
    </xf>
    <xf numFmtId="0" fontId="19" fillId="7" borderId="26" xfId="0" applyFont="1" applyFill="1" applyBorder="1" applyAlignment="1">
      <alignment horizontal="left" vertical="center"/>
    </xf>
    <xf numFmtId="0" fontId="18" fillId="7" borderId="26" xfId="0" applyFont="1" applyFill="1" applyBorder="1" applyAlignment="1">
      <alignment horizontal="left" vertical="center"/>
    </xf>
    <xf numFmtId="0" fontId="18" fillId="7" borderId="43" xfId="0" applyFont="1" applyFill="1" applyBorder="1" applyAlignment="1">
      <alignment horizontal="center" vertical="center"/>
    </xf>
    <xf numFmtId="0" fontId="18" fillId="7" borderId="44" xfId="0" applyFont="1" applyFill="1" applyBorder="1" applyAlignment="1">
      <alignment horizontal="center" vertical="center"/>
    </xf>
    <xf numFmtId="0" fontId="18" fillId="7" borderId="26" xfId="0" applyFont="1" applyFill="1" applyBorder="1" applyAlignment="1">
      <alignment horizontal="center" vertical="center"/>
    </xf>
    <xf numFmtId="0" fontId="18" fillId="7" borderId="31" xfId="0" applyFont="1" applyFill="1" applyBorder="1" applyAlignment="1">
      <alignment horizontal="center" vertical="center"/>
    </xf>
    <xf numFmtId="0" fontId="19" fillId="9" borderId="31" xfId="0" applyFont="1" applyFill="1" applyBorder="1" applyAlignment="1">
      <alignment horizontal="center" vertical="center"/>
    </xf>
    <xf numFmtId="0" fontId="19" fillId="9" borderId="31" xfId="0" applyFont="1" applyFill="1" applyBorder="1" applyAlignment="1">
      <alignment horizontal="left" vertical="center"/>
    </xf>
    <xf numFmtId="0" fontId="19" fillId="9" borderId="35" xfId="0" applyFont="1" applyFill="1" applyBorder="1" applyAlignment="1">
      <alignment horizontal="left" vertical="center"/>
    </xf>
    <xf numFmtId="44" fontId="19" fillId="9" borderId="31" xfId="1" applyFont="1" applyFill="1" applyBorder="1" applyAlignment="1" applyProtection="1">
      <alignment horizontal="left" vertical="center"/>
    </xf>
    <xf numFmtId="0" fontId="19" fillId="9" borderId="31" xfId="0" applyFont="1" applyFill="1" applyBorder="1" applyAlignment="1" applyProtection="1">
      <alignment horizontal="left" vertical="center"/>
      <protection locked="0"/>
    </xf>
    <xf numFmtId="44" fontId="19" fillId="9" borderId="31" xfId="1" applyFont="1" applyFill="1" applyBorder="1" applyAlignment="1" applyProtection="1">
      <alignment horizontal="center" vertical="center"/>
    </xf>
    <xf numFmtId="0" fontId="20" fillId="9" borderId="31" xfId="0" applyFont="1" applyFill="1" applyBorder="1" applyAlignment="1" applyProtection="1">
      <alignment horizontal="left" vertical="center"/>
      <protection locked="0"/>
    </xf>
    <xf numFmtId="44" fontId="19" fillId="9" borderId="31" xfId="1" applyFont="1" applyFill="1" applyBorder="1" applyAlignment="1" applyProtection="1">
      <alignment horizontal="left" vertical="center"/>
      <protection locked="0"/>
    </xf>
    <xf numFmtId="0" fontId="19" fillId="3" borderId="31" xfId="0" applyFont="1" applyFill="1" applyBorder="1" applyAlignment="1">
      <alignment horizontal="center" vertical="center"/>
    </xf>
    <xf numFmtId="0" fontId="0" fillId="3" borderId="31" xfId="0" applyFill="1" applyBorder="1"/>
    <xf numFmtId="0" fontId="19" fillId="3" borderId="31" xfId="0" applyFont="1" applyFill="1" applyBorder="1" applyAlignment="1">
      <alignment horizontal="left" vertical="center"/>
    </xf>
    <xf numFmtId="44" fontId="19" fillId="3" borderId="31" xfId="1" applyFont="1" applyFill="1" applyBorder="1" applyAlignment="1" applyProtection="1">
      <alignment horizontal="left" vertical="center"/>
      <protection locked="0"/>
    </xf>
    <xf numFmtId="0" fontId="19" fillId="3" borderId="31" xfId="0" applyFont="1" applyFill="1" applyBorder="1" applyAlignment="1" applyProtection="1">
      <alignment horizontal="left" vertical="center"/>
      <protection locked="0"/>
    </xf>
    <xf numFmtId="44" fontId="19" fillId="3" borderId="31" xfId="1" applyFont="1" applyFill="1" applyBorder="1" applyAlignment="1" applyProtection="1">
      <alignment horizontal="center" vertical="center"/>
    </xf>
    <xf numFmtId="0" fontId="20" fillId="3" borderId="31" xfId="0" applyFont="1" applyFill="1" applyBorder="1" applyAlignment="1" applyProtection="1">
      <alignment horizontal="left" vertical="center"/>
      <protection locked="0"/>
    </xf>
    <xf numFmtId="0" fontId="19" fillId="7" borderId="31" xfId="0" applyFont="1" applyFill="1" applyBorder="1" applyAlignment="1">
      <alignment horizontal="left" vertical="center"/>
    </xf>
    <xf numFmtId="0" fontId="18" fillId="7" borderId="31" xfId="0" applyFont="1" applyFill="1" applyBorder="1" applyAlignment="1">
      <alignment horizontal="left" vertical="center"/>
    </xf>
    <xf numFmtId="0" fontId="18" fillId="7" borderId="35" xfId="0" applyFont="1" applyFill="1" applyBorder="1" applyAlignment="1">
      <alignment horizontal="center" vertical="center"/>
    </xf>
    <xf numFmtId="0" fontId="18" fillId="7" borderId="37" xfId="0" applyFont="1" applyFill="1" applyBorder="1" applyAlignment="1">
      <alignment horizontal="center" vertical="center"/>
    </xf>
    <xf numFmtId="0" fontId="19" fillId="0" borderId="31" xfId="0" applyFont="1" applyBorder="1" applyAlignment="1" applyProtection="1">
      <alignment horizontal="center" vertical="center"/>
      <protection locked="0"/>
    </xf>
    <xf numFmtId="0" fontId="19" fillId="0" borderId="31" xfId="0" applyFont="1" applyBorder="1" applyAlignment="1" applyProtection="1">
      <alignment horizontal="left" vertical="center"/>
      <protection locked="0"/>
    </xf>
    <xf numFmtId="0" fontId="19" fillId="0" borderId="35" xfId="0" applyFont="1" applyBorder="1" applyAlignment="1" applyProtection="1">
      <alignment horizontal="left" vertical="center"/>
      <protection locked="0"/>
    </xf>
    <xf numFmtId="44" fontId="19" fillId="0" borderId="31" xfId="1" applyFont="1" applyBorder="1" applyAlignment="1" applyProtection="1">
      <alignment horizontal="left" vertical="center"/>
      <protection locked="0"/>
    </xf>
    <xf numFmtId="44" fontId="19" fillId="0" borderId="31" xfId="1" applyFont="1" applyBorder="1" applyAlignment="1" applyProtection="1">
      <alignment horizontal="center" vertical="center"/>
      <protection locked="0"/>
    </xf>
    <xf numFmtId="0" fontId="0" fillId="0" borderId="31" xfId="0" applyBorder="1" applyProtection="1">
      <protection locked="0"/>
    </xf>
    <xf numFmtId="0" fontId="19" fillId="0" borderId="35" xfId="0" applyFont="1" applyBorder="1" applyAlignment="1" applyProtection="1">
      <alignment horizontal="center" vertical="center"/>
      <protection locked="0"/>
    </xf>
    <xf numFmtId="0" fontId="19" fillId="10" borderId="31" xfId="0" applyFont="1" applyFill="1" applyBorder="1" applyAlignment="1">
      <alignment horizontal="center" vertical="center"/>
    </xf>
    <xf numFmtId="0" fontId="19" fillId="10" borderId="31" xfId="0" applyFont="1" applyFill="1" applyBorder="1" applyAlignment="1">
      <alignment horizontal="left" vertical="center"/>
    </xf>
    <xf numFmtId="0" fontId="19" fillId="10" borderId="35" xfId="0" applyFont="1" applyFill="1" applyBorder="1" applyAlignment="1">
      <alignment horizontal="left" vertical="center"/>
    </xf>
    <xf numFmtId="44" fontId="19" fillId="10" borderId="31" xfId="1" applyFont="1" applyFill="1" applyBorder="1" applyAlignment="1" applyProtection="1">
      <alignment horizontal="left" vertical="center"/>
    </xf>
    <xf numFmtId="0" fontId="19" fillId="10" borderId="31" xfId="0" applyFont="1" applyFill="1" applyBorder="1" applyAlignment="1" applyProtection="1">
      <alignment horizontal="left" vertical="center"/>
      <protection locked="0"/>
    </xf>
    <xf numFmtId="44" fontId="19" fillId="10" borderId="31" xfId="1" applyFont="1" applyFill="1" applyBorder="1" applyAlignment="1" applyProtection="1">
      <alignment horizontal="center" vertical="center"/>
    </xf>
    <xf numFmtId="0" fontId="20" fillId="10" borderId="31" xfId="0" applyFont="1" applyFill="1" applyBorder="1" applyAlignment="1" applyProtection="1">
      <alignment horizontal="left" vertical="center"/>
      <protection locked="0"/>
    </xf>
    <xf numFmtId="44" fontId="19" fillId="10" borderId="31" xfId="1" applyFont="1" applyFill="1" applyBorder="1" applyAlignment="1" applyProtection="1">
      <alignment horizontal="left" vertical="center"/>
      <protection locked="0"/>
    </xf>
    <xf numFmtId="44" fontId="2" fillId="0" borderId="45" xfId="0" applyNumberFormat="1" applyFont="1" applyBorder="1" applyAlignment="1">
      <alignment horizontal="center"/>
    </xf>
    <xf numFmtId="0" fontId="2" fillId="0" borderId="0" xfId="0" applyFont="1"/>
    <xf numFmtId="0" fontId="6" fillId="0" borderId="3" xfId="0" applyFont="1" applyBorder="1" applyAlignment="1" applyProtection="1">
      <alignment horizontal="center"/>
      <protection locked="0"/>
    </xf>
    <xf numFmtId="0" fontId="9" fillId="0" borderId="16" xfId="0" applyFont="1" applyBorder="1" applyAlignment="1" applyProtection="1">
      <alignment horizontal="center" vertical="center"/>
      <protection locked="0"/>
    </xf>
    <xf numFmtId="0" fontId="9" fillId="0" borderId="17" xfId="0" applyFont="1" applyBorder="1" applyAlignment="1" applyProtection="1">
      <alignment horizontal="justify" vertical="center"/>
      <protection locked="0"/>
    </xf>
    <xf numFmtId="0" fontId="9" fillId="0" borderId="18" xfId="0" applyFont="1" applyBorder="1" applyAlignment="1" applyProtection="1">
      <alignment horizontal="justify" vertical="center"/>
      <protection locked="0"/>
    </xf>
    <xf numFmtId="44" fontId="9" fillId="0" borderId="17" xfId="1" applyFont="1" applyBorder="1" applyAlignment="1" applyProtection="1">
      <alignment horizontal="center" vertical="center"/>
      <protection locked="0"/>
    </xf>
    <xf numFmtId="44" fontId="9" fillId="0" borderId="18" xfId="1" applyFont="1" applyBorder="1" applyAlignment="1" applyProtection="1">
      <alignment horizontal="center" vertical="center"/>
      <protection locked="0"/>
    </xf>
    <xf numFmtId="6" fontId="9" fillId="0" borderId="14" xfId="0" applyNumberFormat="1" applyFont="1" applyBorder="1" applyAlignment="1" applyProtection="1">
      <alignment horizontal="center" vertical="center"/>
      <protection locked="0"/>
    </xf>
    <xf numFmtId="6" fontId="9" fillId="0" borderId="15" xfId="0" applyNumberFormat="1" applyFont="1" applyBorder="1" applyAlignment="1" applyProtection="1">
      <alignment horizontal="center" vertical="center"/>
      <protection locked="0"/>
    </xf>
    <xf numFmtId="44" fontId="9" fillId="0" borderId="15" xfId="1" applyFont="1" applyBorder="1" applyAlignment="1" applyProtection="1">
      <alignment horizontal="center" vertical="center"/>
    </xf>
    <xf numFmtId="9" fontId="9" fillId="0" borderId="15" xfId="2" applyFont="1" applyBorder="1" applyAlignment="1" applyProtection="1">
      <alignment horizontal="center" vertical="center"/>
      <protection locked="0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7" xfId="0" applyFont="1" applyFill="1" applyBorder="1" applyAlignment="1" applyProtection="1">
      <alignment horizontal="center" vertical="center" wrapText="1"/>
      <protection locked="0"/>
    </xf>
    <xf numFmtId="0" fontId="10" fillId="0" borderId="3" xfId="0" applyFont="1" applyBorder="1" applyAlignment="1" applyProtection="1">
      <alignment horizontal="center" vertical="center" textRotation="90" wrapText="1"/>
      <protection locked="0"/>
    </xf>
    <xf numFmtId="0" fontId="10" fillId="0" borderId="24" xfId="0" applyFont="1" applyBorder="1" applyAlignment="1" applyProtection="1">
      <alignment horizontal="center" vertical="center" textRotation="90" wrapText="1"/>
      <protection locked="0"/>
    </xf>
    <xf numFmtId="0" fontId="10" fillId="0" borderId="7" xfId="0" applyFont="1" applyBorder="1" applyAlignment="1" applyProtection="1">
      <alignment horizontal="center" vertical="center" textRotation="90" wrapText="1"/>
      <protection locked="0"/>
    </xf>
    <xf numFmtId="0" fontId="12" fillId="7" borderId="35" xfId="0" applyFont="1" applyFill="1" applyBorder="1" applyAlignment="1" applyProtection="1">
      <alignment horizontal="center" vertical="center"/>
      <protection locked="0"/>
    </xf>
    <xf numFmtId="0" fontId="12" fillId="7" borderId="36" xfId="0" applyFont="1" applyFill="1" applyBorder="1" applyAlignment="1" applyProtection="1">
      <alignment horizontal="center" vertical="center"/>
      <protection locked="0"/>
    </xf>
    <xf numFmtId="0" fontId="12" fillId="7" borderId="37" xfId="0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/>
      <protection locked="0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0" fontId="6" fillId="2" borderId="6" xfId="0" applyFont="1" applyFill="1" applyBorder="1" applyAlignment="1" applyProtection="1">
      <alignment horizontal="center" vertical="center" wrapText="1"/>
      <protection locked="0"/>
    </xf>
    <xf numFmtId="0" fontId="6" fillId="2" borderId="2" xfId="0" applyFont="1" applyFill="1" applyBorder="1" applyAlignment="1" applyProtection="1">
      <alignment horizontal="center" vertical="center"/>
      <protection locked="0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5" xfId="0" applyFont="1" applyFill="1" applyBorder="1" applyAlignment="1" applyProtection="1">
      <alignment horizontal="center" vertical="center"/>
      <protection locked="0"/>
    </xf>
    <xf numFmtId="0" fontId="9" fillId="7" borderId="35" xfId="0" applyFont="1" applyFill="1" applyBorder="1" applyAlignment="1" applyProtection="1">
      <alignment horizontal="center" vertical="center" wrapText="1"/>
      <protection locked="0"/>
    </xf>
    <xf numFmtId="0" fontId="9" fillId="7" borderId="36" xfId="0" applyFont="1" applyFill="1" applyBorder="1" applyAlignment="1" applyProtection="1">
      <alignment horizontal="center" vertical="center" wrapText="1"/>
      <protection locked="0"/>
    </xf>
    <xf numFmtId="0" fontId="9" fillId="7" borderId="37" xfId="0" applyFont="1" applyFill="1" applyBorder="1" applyAlignment="1" applyProtection="1">
      <alignment horizontal="center" vertical="center" wrapText="1"/>
      <protection locked="0"/>
    </xf>
    <xf numFmtId="0" fontId="9" fillId="0" borderId="35" xfId="0" applyFont="1" applyBorder="1" applyAlignment="1" applyProtection="1">
      <alignment horizontal="center" vertical="center"/>
      <protection locked="0"/>
    </xf>
    <xf numFmtId="0" fontId="9" fillId="0" borderId="36" xfId="0" applyFont="1" applyBorder="1" applyAlignment="1" applyProtection="1">
      <alignment horizontal="center" vertical="center"/>
      <protection locked="0"/>
    </xf>
    <xf numFmtId="0" fontId="9" fillId="0" borderId="37" xfId="0" applyFont="1" applyBorder="1" applyAlignment="1" applyProtection="1">
      <alignment horizontal="center" vertical="center"/>
      <protection locked="0"/>
    </xf>
    <xf numFmtId="0" fontId="9" fillId="7" borderId="35" xfId="0" applyFont="1" applyFill="1" applyBorder="1" applyAlignment="1" applyProtection="1">
      <alignment horizontal="left" vertical="center" wrapText="1"/>
      <protection locked="0"/>
    </xf>
    <xf numFmtId="0" fontId="9" fillId="7" borderId="37" xfId="0" applyFont="1" applyFill="1" applyBorder="1" applyAlignment="1" applyProtection="1">
      <alignment horizontal="left" vertical="center" wrapText="1"/>
      <protection locked="0"/>
    </xf>
    <xf numFmtId="0" fontId="6" fillId="0" borderId="39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left" vertical="top"/>
      <protection locked="0"/>
    </xf>
    <xf numFmtId="0" fontId="6" fillId="0" borderId="40" xfId="0" applyFont="1" applyBorder="1" applyAlignment="1" applyProtection="1">
      <alignment horizontal="center" vertical="top"/>
      <protection locked="0"/>
    </xf>
    <xf numFmtId="0" fontId="9" fillId="7" borderId="35" xfId="0" applyFont="1" applyFill="1" applyBorder="1" applyAlignment="1" applyProtection="1">
      <alignment horizontal="center" vertical="center"/>
      <protection locked="0"/>
    </xf>
    <xf numFmtId="0" fontId="9" fillId="7" borderId="36" xfId="0" applyFont="1" applyFill="1" applyBorder="1" applyAlignment="1" applyProtection="1">
      <alignment horizontal="center" vertical="center"/>
      <protection locked="0"/>
    </xf>
    <xf numFmtId="0" fontId="9" fillId="7" borderId="37" xfId="0" applyFont="1" applyFill="1" applyBorder="1" applyAlignment="1" applyProtection="1">
      <alignment horizontal="center" vertical="center"/>
      <protection locked="0"/>
    </xf>
    <xf numFmtId="0" fontId="12" fillId="7" borderId="31" xfId="0" applyFont="1" applyFill="1" applyBorder="1" applyAlignment="1" applyProtection="1">
      <alignment horizontal="center" vertical="center"/>
      <protection locked="0"/>
    </xf>
    <xf numFmtId="0" fontId="9" fillId="7" borderId="38" xfId="0" applyFont="1" applyFill="1" applyBorder="1" applyAlignment="1" applyProtection="1">
      <alignment horizontal="center" vertical="center" wrapText="1"/>
      <protection locked="0"/>
    </xf>
    <xf numFmtId="0" fontId="9" fillId="7" borderId="26" xfId="0" applyFont="1" applyFill="1" applyBorder="1" applyAlignment="1" applyProtection="1">
      <alignment horizontal="center" vertical="center" wrapText="1"/>
      <protection locked="0"/>
    </xf>
    <xf numFmtId="0" fontId="7" fillId="6" borderId="0" xfId="0" applyFont="1" applyFill="1" applyAlignment="1" applyProtection="1">
      <alignment horizontal="center"/>
      <protection locked="0"/>
    </xf>
    <xf numFmtId="0" fontId="7" fillId="6" borderId="39" xfId="0" applyFont="1" applyFill="1" applyBorder="1" applyAlignment="1" applyProtection="1">
      <alignment horizontal="center"/>
      <protection locked="0"/>
    </xf>
    <xf numFmtId="0" fontId="6" fillId="0" borderId="39" xfId="0" applyFont="1" applyBorder="1" applyAlignment="1" applyProtection="1">
      <alignment horizontal="center" vertical="top"/>
      <protection locked="0"/>
    </xf>
    <xf numFmtId="0" fontId="6" fillId="0" borderId="39" xfId="0" applyFont="1" applyBorder="1" applyAlignment="1" applyProtection="1">
      <alignment horizontal="center"/>
      <protection locked="0"/>
    </xf>
    <xf numFmtId="0" fontId="6" fillId="0" borderId="0" xfId="0" applyFont="1" applyAlignment="1" applyProtection="1">
      <alignment horizontal="center" vertical="top"/>
      <protection locked="0"/>
    </xf>
    <xf numFmtId="0" fontId="2" fillId="6" borderId="39" xfId="0" applyFont="1" applyFill="1" applyBorder="1" applyAlignment="1">
      <alignment horizontal="left"/>
    </xf>
    <xf numFmtId="0" fontId="2" fillId="0" borderId="41" xfId="0" applyFont="1" applyBorder="1" applyAlignment="1">
      <alignment horizontal="center"/>
    </xf>
    <xf numFmtId="0" fontId="2" fillId="0" borderId="39" xfId="0" applyFont="1" applyBorder="1" applyAlignment="1">
      <alignment horizontal="center"/>
    </xf>
    <xf numFmtId="0" fontId="2" fillId="0" borderId="42" xfId="0" applyFont="1" applyBorder="1" applyAlignment="1">
      <alignment horizontal="center"/>
    </xf>
    <xf numFmtId="0" fontId="18" fillId="0" borderId="43" xfId="0" applyFont="1" applyBorder="1" applyAlignment="1">
      <alignment horizontal="center" vertical="center" wrapText="1"/>
    </xf>
    <xf numFmtId="0" fontId="18" fillId="0" borderId="40" xfId="0" applyFont="1" applyBorder="1" applyAlignment="1">
      <alignment horizontal="center" vertical="center" wrapText="1"/>
    </xf>
    <xf numFmtId="0" fontId="18" fillId="0" borderId="44" xfId="0" applyFont="1" applyBorder="1" applyAlignment="1">
      <alignment horizontal="center" vertical="center" wrapText="1"/>
    </xf>
    <xf numFmtId="0" fontId="2" fillId="8" borderId="35" xfId="0" applyFont="1" applyFill="1" applyBorder="1" applyAlignment="1">
      <alignment horizontal="center"/>
    </xf>
    <xf numFmtId="0" fontId="2" fillId="8" borderId="36" xfId="0" applyFont="1" applyFill="1" applyBorder="1" applyAlignment="1">
      <alignment horizontal="center"/>
    </xf>
    <xf numFmtId="0" fontId="2" fillId="8" borderId="37" xfId="0" applyFont="1" applyFill="1" applyBorder="1" applyAlignment="1">
      <alignment horizontal="center"/>
    </xf>
  </cellXfs>
  <cellStyles count="3">
    <cellStyle name="Currency" xfId="1" builtinId="4"/>
    <cellStyle name="Normal" xfId="0" builtinId="0"/>
    <cellStyle name="Per cent" xfId="2" builtinId="5"/>
  </cellStyles>
  <dxfs count="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tom.barwick\Downloads\CSM%20Payments%20Declaration%20-%20Template%20(1).xlsx" TargetMode="External"/><Relationship Id="rId1" Type="http://schemas.openxmlformats.org/officeDocument/2006/relationships/externalLinkPath" Target="file:///C:\Users\tom.barwick\Downloads\CSM%20Payments%20Declaration%20-%20Template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layer Payments"/>
      <sheetName val="Coach Payments"/>
      <sheetName val="Sheet1"/>
    </sheetNames>
    <sheetDataSet>
      <sheetData sheetId="0">
        <row r="6">
          <cell r="C6">
            <v>1</v>
          </cell>
        </row>
        <row r="7">
          <cell r="C7">
            <v>1</v>
          </cell>
        </row>
        <row r="8">
          <cell r="C8">
            <v>2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4623C2-F877-4D6C-BD5E-03A1A3DE7EC9}">
  <dimension ref="A1:Q77"/>
  <sheetViews>
    <sheetView zoomScaleNormal="100" workbookViewId="0">
      <selection activeCell="K63" sqref="K63"/>
    </sheetView>
  </sheetViews>
  <sheetFormatPr defaultColWidth="8.81640625" defaultRowHeight="12" x14ac:dyDescent="0.3"/>
  <cols>
    <col min="1" max="1" width="26.453125" style="1" customWidth="1"/>
    <col min="2" max="2" width="17.81640625" style="2" customWidth="1"/>
    <col min="3" max="3" width="6.453125" style="2" bestFit="1" customWidth="1"/>
    <col min="4" max="4" width="12.81640625" style="1" customWidth="1"/>
    <col min="5" max="5" width="13.26953125" style="1" customWidth="1"/>
    <col min="6" max="6" width="8.81640625" style="2"/>
    <col min="7" max="7" width="9.54296875" style="2" bestFit="1" customWidth="1"/>
    <col min="8" max="8" width="12.26953125" style="2" bestFit="1" customWidth="1"/>
    <col min="9" max="10" width="16.26953125" style="2" customWidth="1"/>
    <col min="11" max="11" width="19.81640625" style="2" bestFit="1" customWidth="1"/>
    <col min="12" max="12" width="26.1796875" style="2" customWidth="1"/>
    <col min="13" max="13" width="19.7265625" style="2" customWidth="1"/>
    <col min="14" max="14" width="14.81640625" style="2" customWidth="1"/>
    <col min="15" max="15" width="18.54296875" style="1" customWidth="1"/>
    <col min="16" max="16" width="18.7265625" style="1" customWidth="1"/>
    <col min="17" max="16384" width="8.81640625" style="1"/>
  </cols>
  <sheetData>
    <row r="1" spans="1:14" ht="14.5" x14ac:dyDescent="0.3">
      <c r="A1" s="278" t="s">
        <v>0</v>
      </c>
      <c r="B1" s="278"/>
      <c r="C1" s="278"/>
      <c r="D1" s="278"/>
      <c r="E1" s="278"/>
      <c r="F1" s="278"/>
      <c r="G1" s="278"/>
      <c r="H1" s="278"/>
      <c r="I1" s="278"/>
      <c r="J1" s="278"/>
      <c r="K1" s="278"/>
      <c r="L1" s="278"/>
      <c r="M1" s="278"/>
      <c r="N1" s="278"/>
    </row>
    <row r="2" spans="1:14" ht="14.5" x14ac:dyDescent="0.3">
      <c r="A2" s="278" t="s">
        <v>1</v>
      </c>
      <c r="B2" s="278"/>
      <c r="C2" s="278"/>
      <c r="D2" s="278"/>
      <c r="E2" s="278"/>
      <c r="F2" s="278"/>
      <c r="G2" s="278"/>
      <c r="H2" s="278"/>
      <c r="I2" s="278"/>
      <c r="J2" s="278"/>
      <c r="K2" s="278"/>
      <c r="L2" s="278"/>
      <c r="M2" s="278"/>
      <c r="N2" s="278"/>
    </row>
    <row r="3" spans="1:14" ht="12.5" thickBot="1" x14ac:dyDescent="0.35">
      <c r="C3" s="1"/>
      <c r="F3" s="1"/>
      <c r="G3" s="1"/>
      <c r="H3" s="1"/>
      <c r="I3" s="1"/>
      <c r="J3" s="279"/>
      <c r="K3" s="279"/>
      <c r="L3" s="1"/>
      <c r="M3" s="1"/>
      <c r="N3" s="1"/>
    </row>
    <row r="4" spans="1:14" s="3" customFormat="1" ht="27.65" customHeight="1" x14ac:dyDescent="0.35">
      <c r="A4" s="280" t="s">
        <v>2</v>
      </c>
      <c r="B4" s="270" t="s">
        <v>3</v>
      </c>
      <c r="C4" s="282" t="s">
        <v>4</v>
      </c>
      <c r="D4" s="283"/>
      <c r="E4" s="284"/>
      <c r="F4" s="282" t="s">
        <v>5</v>
      </c>
      <c r="G4" s="283"/>
      <c r="H4" s="284"/>
      <c r="I4" s="280" t="s">
        <v>6</v>
      </c>
      <c r="J4" s="270" t="s">
        <v>7</v>
      </c>
      <c r="K4" s="270" t="s">
        <v>8</v>
      </c>
      <c r="L4" s="270" t="s">
        <v>9</v>
      </c>
      <c r="M4" s="270" t="s">
        <v>10</v>
      </c>
      <c r="N4" s="270" t="s">
        <v>11</v>
      </c>
    </row>
    <row r="5" spans="1:14" ht="28.9" customHeight="1" thickBot="1" x14ac:dyDescent="0.35">
      <c r="A5" s="281"/>
      <c r="B5" s="271"/>
      <c r="C5" s="4"/>
      <c r="D5" s="5" t="s">
        <v>12</v>
      </c>
      <c r="E5" s="6" t="s">
        <v>13</v>
      </c>
      <c r="F5" s="7" t="s">
        <v>14</v>
      </c>
      <c r="G5" s="8" t="s">
        <v>15</v>
      </c>
      <c r="H5" s="9" t="s">
        <v>16</v>
      </c>
      <c r="I5" s="281"/>
      <c r="J5" s="271"/>
      <c r="K5" s="271"/>
      <c r="L5" s="271"/>
      <c r="M5" s="271"/>
      <c r="N5" s="271"/>
    </row>
    <row r="6" spans="1:14" ht="12.5" thickBot="1" x14ac:dyDescent="0.35">
      <c r="A6" s="178" t="s">
        <v>17</v>
      </c>
      <c r="B6" s="179"/>
      <c r="C6" s="180">
        <v>1</v>
      </c>
      <c r="D6" s="181" t="s">
        <v>18</v>
      </c>
      <c r="E6" s="182" t="s">
        <v>19</v>
      </c>
      <c r="F6" s="180"/>
      <c r="G6" s="183"/>
      <c r="H6" s="184">
        <f>F6*G6</f>
        <v>0</v>
      </c>
      <c r="I6" s="185">
        <v>1000</v>
      </c>
      <c r="J6" s="186"/>
      <c r="K6" s="186"/>
      <c r="L6" s="187">
        <f>H6+I6+J6</f>
        <v>1000</v>
      </c>
      <c r="M6" s="188">
        <v>0.2</v>
      </c>
      <c r="N6" s="187">
        <f>IF(B6="YES",(L6*M6/2),(L6*M6))</f>
        <v>200</v>
      </c>
    </row>
    <row r="7" spans="1:14" x14ac:dyDescent="0.3">
      <c r="A7" s="189" t="s">
        <v>20</v>
      </c>
      <c r="B7" s="190"/>
      <c r="C7" s="191">
        <v>1</v>
      </c>
      <c r="D7" s="192" t="s">
        <v>18</v>
      </c>
      <c r="E7" s="193" t="s">
        <v>19</v>
      </c>
      <c r="F7" s="191"/>
      <c r="G7" s="194"/>
      <c r="H7" s="195">
        <f t="shared" ref="H7:H40" si="0">F7*G7</f>
        <v>0</v>
      </c>
      <c r="I7" s="196">
        <v>500</v>
      </c>
      <c r="J7" s="197"/>
      <c r="K7" s="197"/>
      <c r="L7" s="198">
        <f t="shared" ref="L7:L40" si="1">H7+I7+J7</f>
        <v>500</v>
      </c>
      <c r="M7" s="199">
        <v>0.5</v>
      </c>
      <c r="N7" s="198">
        <f>IF(B7="YES",(L7*M7/2),(L7*M7))</f>
        <v>250</v>
      </c>
    </row>
    <row r="8" spans="1:14" ht="12.5" thickBot="1" x14ac:dyDescent="0.35">
      <c r="A8" s="200" t="s">
        <v>20</v>
      </c>
      <c r="B8" s="201"/>
      <c r="C8" s="202">
        <v>2</v>
      </c>
      <c r="D8" s="203" t="s">
        <v>18</v>
      </c>
      <c r="E8" s="204" t="s">
        <v>19</v>
      </c>
      <c r="F8" s="202"/>
      <c r="G8" s="205"/>
      <c r="H8" s="206">
        <f t="shared" si="0"/>
        <v>0</v>
      </c>
      <c r="I8" s="207">
        <v>250</v>
      </c>
      <c r="J8" s="208"/>
      <c r="K8" s="208"/>
      <c r="L8" s="209">
        <f t="shared" si="1"/>
        <v>250</v>
      </c>
      <c r="M8" s="210">
        <v>0.5</v>
      </c>
      <c r="N8" s="209">
        <f>IF(B8="YES",(L8*M8/2),(L8*M8))</f>
        <v>125</v>
      </c>
    </row>
    <row r="9" spans="1:14" ht="12.5" thickBot="1" x14ac:dyDescent="0.35">
      <c r="A9" s="32" t="s">
        <v>21</v>
      </c>
      <c r="B9" s="33"/>
      <c r="C9" s="34">
        <v>1</v>
      </c>
      <c r="D9" s="35"/>
      <c r="E9" s="36"/>
      <c r="F9" s="34"/>
      <c r="G9" s="37"/>
      <c r="H9" s="38">
        <v>0</v>
      </c>
      <c r="I9" s="39">
        <v>5000</v>
      </c>
      <c r="J9" s="40"/>
      <c r="K9" s="40"/>
      <c r="L9" s="41">
        <f t="shared" si="1"/>
        <v>5000</v>
      </c>
      <c r="M9" s="42">
        <v>0.2</v>
      </c>
      <c r="N9" s="41">
        <f>L9*M9</f>
        <v>1000</v>
      </c>
    </row>
    <row r="10" spans="1:14" ht="12.5" thickBot="1" x14ac:dyDescent="0.35">
      <c r="A10" s="43" t="s">
        <v>22</v>
      </c>
      <c r="B10" s="44"/>
      <c r="C10" s="45">
        <v>1</v>
      </c>
      <c r="D10" s="46"/>
      <c r="E10" s="47"/>
      <c r="F10" s="45"/>
      <c r="G10" s="48"/>
      <c r="H10" s="49">
        <f t="shared" ref="H10" si="2">F10*G10</f>
        <v>0</v>
      </c>
      <c r="I10" s="50">
        <v>4000</v>
      </c>
      <c r="J10" s="51"/>
      <c r="K10" s="51"/>
      <c r="L10" s="52">
        <f t="shared" si="1"/>
        <v>4000</v>
      </c>
      <c r="M10" s="53">
        <v>0</v>
      </c>
      <c r="N10" s="52">
        <f>L10*M10</f>
        <v>0</v>
      </c>
    </row>
    <row r="11" spans="1:14" x14ac:dyDescent="0.3">
      <c r="A11" s="272" t="s">
        <v>4</v>
      </c>
      <c r="B11" s="260"/>
      <c r="C11" s="261">
        <v>1</v>
      </c>
      <c r="D11" s="262" t="s">
        <v>23</v>
      </c>
      <c r="E11" s="263" t="s">
        <v>24</v>
      </c>
      <c r="F11" s="261">
        <v>15</v>
      </c>
      <c r="G11" s="264">
        <v>80</v>
      </c>
      <c r="H11" s="265">
        <f t="shared" si="0"/>
        <v>1200</v>
      </c>
      <c r="I11" s="266"/>
      <c r="J11" s="267"/>
      <c r="K11" s="267"/>
      <c r="L11" s="268">
        <f t="shared" si="1"/>
        <v>1200</v>
      </c>
      <c r="M11" s="269">
        <f t="shared" ref="M11:M40" si="3">IF(B11="YES",50%,100%)</f>
        <v>1</v>
      </c>
      <c r="N11" s="268">
        <f>L11*M11</f>
        <v>1200</v>
      </c>
    </row>
    <row r="12" spans="1:14" x14ac:dyDescent="0.3">
      <c r="A12" s="273"/>
      <c r="B12" s="54"/>
      <c r="C12" s="64">
        <v>2</v>
      </c>
      <c r="D12" s="65" t="s">
        <v>23</v>
      </c>
      <c r="E12" s="66" t="s">
        <v>24</v>
      </c>
      <c r="F12" s="64">
        <v>15</v>
      </c>
      <c r="G12" s="67">
        <v>80</v>
      </c>
      <c r="H12" s="68">
        <f t="shared" si="0"/>
        <v>1200</v>
      </c>
      <c r="I12" s="60"/>
      <c r="J12" s="61"/>
      <c r="K12" s="61"/>
      <c r="L12" s="62">
        <f t="shared" si="1"/>
        <v>1200</v>
      </c>
      <c r="M12" s="63">
        <f t="shared" si="3"/>
        <v>1</v>
      </c>
      <c r="N12" s="62">
        <f t="shared" ref="N12:N40" si="4">L12*M12</f>
        <v>1200</v>
      </c>
    </row>
    <row r="13" spans="1:14" x14ac:dyDescent="0.3">
      <c r="A13" s="273"/>
      <c r="B13" s="54"/>
      <c r="C13" s="64">
        <v>3</v>
      </c>
      <c r="D13" s="65" t="s">
        <v>23</v>
      </c>
      <c r="E13" s="66" t="s">
        <v>24</v>
      </c>
      <c r="F13" s="64">
        <v>15</v>
      </c>
      <c r="G13" s="67">
        <v>60</v>
      </c>
      <c r="H13" s="68">
        <f t="shared" si="0"/>
        <v>900</v>
      </c>
      <c r="I13" s="60"/>
      <c r="J13" s="61"/>
      <c r="K13" s="61"/>
      <c r="L13" s="62">
        <f t="shared" si="1"/>
        <v>900</v>
      </c>
      <c r="M13" s="63">
        <f t="shared" si="3"/>
        <v>1</v>
      </c>
      <c r="N13" s="62">
        <f t="shared" si="4"/>
        <v>900</v>
      </c>
    </row>
    <row r="14" spans="1:14" x14ac:dyDescent="0.3">
      <c r="A14" s="273"/>
      <c r="B14" s="54"/>
      <c r="C14" s="64">
        <v>4</v>
      </c>
      <c r="D14" s="65" t="s">
        <v>23</v>
      </c>
      <c r="E14" s="66" t="s">
        <v>24</v>
      </c>
      <c r="F14" s="64">
        <v>10</v>
      </c>
      <c r="G14" s="67">
        <v>55</v>
      </c>
      <c r="H14" s="68">
        <f t="shared" si="0"/>
        <v>550</v>
      </c>
      <c r="I14" s="60"/>
      <c r="J14" s="61"/>
      <c r="K14" s="61"/>
      <c r="L14" s="62">
        <f t="shared" si="1"/>
        <v>550</v>
      </c>
      <c r="M14" s="63">
        <f t="shared" si="3"/>
        <v>1</v>
      </c>
      <c r="N14" s="62">
        <f t="shared" si="4"/>
        <v>550</v>
      </c>
    </row>
    <row r="15" spans="1:14" x14ac:dyDescent="0.3">
      <c r="A15" s="273"/>
      <c r="B15" s="54"/>
      <c r="C15" s="64">
        <v>5</v>
      </c>
      <c r="D15" s="65"/>
      <c r="E15" s="66"/>
      <c r="F15" s="64"/>
      <c r="G15" s="67"/>
      <c r="H15" s="68">
        <f t="shared" si="0"/>
        <v>0</v>
      </c>
      <c r="I15" s="60"/>
      <c r="J15" s="61"/>
      <c r="K15" s="61"/>
      <c r="L15" s="62">
        <f t="shared" si="1"/>
        <v>0</v>
      </c>
      <c r="M15" s="63">
        <f t="shared" si="3"/>
        <v>1</v>
      </c>
      <c r="N15" s="62">
        <f t="shared" si="4"/>
        <v>0</v>
      </c>
    </row>
    <row r="16" spans="1:14" x14ac:dyDescent="0.3">
      <c r="A16" s="273"/>
      <c r="B16" s="54"/>
      <c r="C16" s="64">
        <v>6</v>
      </c>
      <c r="D16" s="65"/>
      <c r="E16" s="66"/>
      <c r="F16" s="64"/>
      <c r="G16" s="67"/>
      <c r="H16" s="68">
        <f t="shared" si="0"/>
        <v>0</v>
      </c>
      <c r="I16" s="60"/>
      <c r="J16" s="61"/>
      <c r="K16" s="61"/>
      <c r="L16" s="62">
        <f t="shared" si="1"/>
        <v>0</v>
      </c>
      <c r="M16" s="63">
        <f t="shared" si="3"/>
        <v>1</v>
      </c>
      <c r="N16" s="62">
        <f t="shared" si="4"/>
        <v>0</v>
      </c>
    </row>
    <row r="17" spans="1:14" x14ac:dyDescent="0.3">
      <c r="A17" s="273"/>
      <c r="B17" s="54"/>
      <c r="C17" s="64">
        <v>7</v>
      </c>
      <c r="D17" s="65"/>
      <c r="E17" s="66"/>
      <c r="F17" s="64"/>
      <c r="G17" s="67"/>
      <c r="H17" s="68">
        <f t="shared" si="0"/>
        <v>0</v>
      </c>
      <c r="I17" s="60"/>
      <c r="J17" s="61"/>
      <c r="K17" s="61"/>
      <c r="L17" s="62">
        <f t="shared" si="1"/>
        <v>0</v>
      </c>
      <c r="M17" s="63">
        <f t="shared" si="3"/>
        <v>1</v>
      </c>
      <c r="N17" s="62">
        <f t="shared" si="4"/>
        <v>0</v>
      </c>
    </row>
    <row r="18" spans="1:14" x14ac:dyDescent="0.3">
      <c r="A18" s="273"/>
      <c r="B18" s="54"/>
      <c r="C18" s="64">
        <v>8</v>
      </c>
      <c r="D18" s="65"/>
      <c r="E18" s="66"/>
      <c r="F18" s="64"/>
      <c r="G18" s="67"/>
      <c r="H18" s="68">
        <f t="shared" si="0"/>
        <v>0</v>
      </c>
      <c r="I18" s="60"/>
      <c r="J18" s="61"/>
      <c r="K18" s="61"/>
      <c r="L18" s="62">
        <f t="shared" si="1"/>
        <v>0</v>
      </c>
      <c r="M18" s="63">
        <f t="shared" si="3"/>
        <v>1</v>
      </c>
      <c r="N18" s="62">
        <f t="shared" si="4"/>
        <v>0</v>
      </c>
    </row>
    <row r="19" spans="1:14" x14ac:dyDescent="0.3">
      <c r="A19" s="273"/>
      <c r="B19" s="54"/>
      <c r="C19" s="64">
        <v>9</v>
      </c>
      <c r="D19" s="65"/>
      <c r="E19" s="66"/>
      <c r="F19" s="64"/>
      <c r="G19" s="67"/>
      <c r="H19" s="68">
        <f t="shared" si="0"/>
        <v>0</v>
      </c>
      <c r="I19" s="60"/>
      <c r="J19" s="61"/>
      <c r="K19" s="61"/>
      <c r="L19" s="62">
        <f t="shared" si="1"/>
        <v>0</v>
      </c>
      <c r="M19" s="63">
        <f t="shared" si="3"/>
        <v>1</v>
      </c>
      <c r="N19" s="62">
        <f t="shared" si="4"/>
        <v>0</v>
      </c>
    </row>
    <row r="20" spans="1:14" x14ac:dyDescent="0.3">
      <c r="A20" s="273"/>
      <c r="B20" s="54"/>
      <c r="C20" s="64">
        <v>10</v>
      </c>
      <c r="D20" s="65"/>
      <c r="E20" s="66"/>
      <c r="F20" s="64"/>
      <c r="G20" s="67"/>
      <c r="H20" s="68">
        <f t="shared" si="0"/>
        <v>0</v>
      </c>
      <c r="I20" s="60"/>
      <c r="J20" s="61"/>
      <c r="K20" s="61"/>
      <c r="L20" s="62">
        <f t="shared" si="1"/>
        <v>0</v>
      </c>
      <c r="M20" s="63">
        <f t="shared" si="3"/>
        <v>1</v>
      </c>
      <c r="N20" s="62">
        <f t="shared" si="4"/>
        <v>0</v>
      </c>
    </row>
    <row r="21" spans="1:14" x14ac:dyDescent="0.3">
      <c r="A21" s="273"/>
      <c r="B21" s="54"/>
      <c r="C21" s="64">
        <v>11</v>
      </c>
      <c r="D21" s="65"/>
      <c r="E21" s="66"/>
      <c r="F21" s="64"/>
      <c r="G21" s="67"/>
      <c r="H21" s="68">
        <f t="shared" si="0"/>
        <v>0</v>
      </c>
      <c r="I21" s="60"/>
      <c r="J21" s="61"/>
      <c r="K21" s="61"/>
      <c r="L21" s="62">
        <f t="shared" si="1"/>
        <v>0</v>
      </c>
      <c r="M21" s="63">
        <f t="shared" si="3"/>
        <v>1</v>
      </c>
      <c r="N21" s="62">
        <f t="shared" si="4"/>
        <v>0</v>
      </c>
    </row>
    <row r="22" spans="1:14" x14ac:dyDescent="0.3">
      <c r="A22" s="273"/>
      <c r="B22" s="54"/>
      <c r="C22" s="64">
        <v>12</v>
      </c>
      <c r="D22" s="65"/>
      <c r="E22" s="66"/>
      <c r="F22" s="64"/>
      <c r="G22" s="67"/>
      <c r="H22" s="68">
        <f t="shared" si="0"/>
        <v>0</v>
      </c>
      <c r="I22" s="60"/>
      <c r="J22" s="61"/>
      <c r="K22" s="61"/>
      <c r="L22" s="62">
        <f t="shared" si="1"/>
        <v>0</v>
      </c>
      <c r="M22" s="63">
        <f t="shared" si="3"/>
        <v>1</v>
      </c>
      <c r="N22" s="62">
        <f t="shared" si="4"/>
        <v>0</v>
      </c>
    </row>
    <row r="23" spans="1:14" x14ac:dyDescent="0.3">
      <c r="A23" s="273"/>
      <c r="B23" s="54"/>
      <c r="C23" s="64">
        <v>13</v>
      </c>
      <c r="D23" s="65"/>
      <c r="E23" s="66"/>
      <c r="F23" s="64"/>
      <c r="G23" s="67"/>
      <c r="H23" s="68">
        <f t="shared" si="0"/>
        <v>0</v>
      </c>
      <c r="I23" s="60"/>
      <c r="J23" s="61"/>
      <c r="K23" s="61"/>
      <c r="L23" s="62">
        <f t="shared" si="1"/>
        <v>0</v>
      </c>
      <c r="M23" s="63">
        <f t="shared" si="3"/>
        <v>1</v>
      </c>
      <c r="N23" s="62">
        <f t="shared" si="4"/>
        <v>0</v>
      </c>
    </row>
    <row r="24" spans="1:14" x14ac:dyDescent="0.3">
      <c r="A24" s="273"/>
      <c r="B24" s="54"/>
      <c r="C24" s="64">
        <v>14</v>
      </c>
      <c r="D24" s="65"/>
      <c r="E24" s="66"/>
      <c r="F24" s="64"/>
      <c r="G24" s="67"/>
      <c r="H24" s="68">
        <f t="shared" si="0"/>
        <v>0</v>
      </c>
      <c r="I24" s="60"/>
      <c r="J24" s="61"/>
      <c r="K24" s="61"/>
      <c r="L24" s="62">
        <f t="shared" si="1"/>
        <v>0</v>
      </c>
      <c r="M24" s="63">
        <f t="shared" si="3"/>
        <v>1</v>
      </c>
      <c r="N24" s="62">
        <f t="shared" si="4"/>
        <v>0</v>
      </c>
    </row>
    <row r="25" spans="1:14" x14ac:dyDescent="0.3">
      <c r="A25" s="273"/>
      <c r="B25" s="54"/>
      <c r="C25" s="64">
        <v>15</v>
      </c>
      <c r="D25" s="65"/>
      <c r="E25" s="66"/>
      <c r="F25" s="64"/>
      <c r="G25" s="67"/>
      <c r="H25" s="68">
        <f t="shared" si="0"/>
        <v>0</v>
      </c>
      <c r="I25" s="60"/>
      <c r="J25" s="61"/>
      <c r="K25" s="61"/>
      <c r="L25" s="62">
        <f t="shared" si="1"/>
        <v>0</v>
      </c>
      <c r="M25" s="63">
        <f t="shared" si="3"/>
        <v>1</v>
      </c>
      <c r="N25" s="62">
        <f t="shared" si="4"/>
        <v>0</v>
      </c>
    </row>
    <row r="26" spans="1:14" x14ac:dyDescent="0.3">
      <c r="A26" s="273"/>
      <c r="B26" s="54"/>
      <c r="C26" s="64">
        <v>16</v>
      </c>
      <c r="D26" s="65"/>
      <c r="E26" s="66"/>
      <c r="F26" s="64"/>
      <c r="G26" s="67"/>
      <c r="H26" s="68">
        <f t="shared" si="0"/>
        <v>0</v>
      </c>
      <c r="I26" s="60"/>
      <c r="J26" s="61"/>
      <c r="K26" s="61"/>
      <c r="L26" s="62">
        <f t="shared" si="1"/>
        <v>0</v>
      </c>
      <c r="M26" s="63">
        <f t="shared" si="3"/>
        <v>1</v>
      </c>
      <c r="N26" s="62">
        <f t="shared" si="4"/>
        <v>0</v>
      </c>
    </row>
    <row r="27" spans="1:14" x14ac:dyDescent="0.3">
      <c r="A27" s="273"/>
      <c r="B27" s="54"/>
      <c r="C27" s="64">
        <v>17</v>
      </c>
      <c r="D27" s="65"/>
      <c r="E27" s="66"/>
      <c r="F27" s="64"/>
      <c r="G27" s="67"/>
      <c r="H27" s="68">
        <f t="shared" si="0"/>
        <v>0</v>
      </c>
      <c r="I27" s="60"/>
      <c r="J27" s="61"/>
      <c r="K27" s="61"/>
      <c r="L27" s="62">
        <f t="shared" si="1"/>
        <v>0</v>
      </c>
      <c r="M27" s="63">
        <f t="shared" si="3"/>
        <v>1</v>
      </c>
      <c r="N27" s="62">
        <f t="shared" si="4"/>
        <v>0</v>
      </c>
    </row>
    <row r="28" spans="1:14" x14ac:dyDescent="0.3">
      <c r="A28" s="273"/>
      <c r="B28" s="54"/>
      <c r="C28" s="64">
        <v>18</v>
      </c>
      <c r="D28" s="65"/>
      <c r="E28" s="66"/>
      <c r="F28" s="64"/>
      <c r="G28" s="67"/>
      <c r="H28" s="68">
        <f t="shared" si="0"/>
        <v>0</v>
      </c>
      <c r="I28" s="60"/>
      <c r="J28" s="61"/>
      <c r="K28" s="61"/>
      <c r="L28" s="62">
        <f t="shared" si="1"/>
        <v>0</v>
      </c>
      <c r="M28" s="63">
        <f t="shared" si="3"/>
        <v>1</v>
      </c>
      <c r="N28" s="62">
        <f t="shared" si="4"/>
        <v>0</v>
      </c>
    </row>
    <row r="29" spans="1:14" x14ac:dyDescent="0.3">
      <c r="A29" s="273"/>
      <c r="B29" s="54"/>
      <c r="C29" s="64">
        <v>19</v>
      </c>
      <c r="D29" s="65"/>
      <c r="E29" s="66"/>
      <c r="F29" s="64"/>
      <c r="G29" s="67"/>
      <c r="H29" s="68">
        <f t="shared" si="0"/>
        <v>0</v>
      </c>
      <c r="I29" s="60"/>
      <c r="J29" s="61"/>
      <c r="K29" s="61"/>
      <c r="L29" s="62">
        <f t="shared" si="1"/>
        <v>0</v>
      </c>
      <c r="M29" s="63">
        <f t="shared" si="3"/>
        <v>1</v>
      </c>
      <c r="N29" s="62">
        <f t="shared" si="4"/>
        <v>0</v>
      </c>
    </row>
    <row r="30" spans="1:14" x14ac:dyDescent="0.3">
      <c r="A30" s="273"/>
      <c r="B30" s="54"/>
      <c r="C30" s="64">
        <v>20</v>
      </c>
      <c r="D30" s="65"/>
      <c r="E30" s="66"/>
      <c r="F30" s="64"/>
      <c r="G30" s="67"/>
      <c r="H30" s="68">
        <f t="shared" si="0"/>
        <v>0</v>
      </c>
      <c r="I30" s="60"/>
      <c r="J30" s="61"/>
      <c r="K30" s="61"/>
      <c r="L30" s="62">
        <f t="shared" si="1"/>
        <v>0</v>
      </c>
      <c r="M30" s="63">
        <f t="shared" si="3"/>
        <v>1</v>
      </c>
      <c r="N30" s="62">
        <f t="shared" si="4"/>
        <v>0</v>
      </c>
    </row>
    <row r="31" spans="1:14" x14ac:dyDescent="0.3">
      <c r="A31" s="273"/>
      <c r="B31" s="54"/>
      <c r="C31" s="64">
        <v>21</v>
      </c>
      <c r="D31" s="65"/>
      <c r="E31" s="66"/>
      <c r="F31" s="64"/>
      <c r="G31" s="67"/>
      <c r="H31" s="68">
        <f t="shared" si="0"/>
        <v>0</v>
      </c>
      <c r="I31" s="60"/>
      <c r="J31" s="61"/>
      <c r="K31" s="61"/>
      <c r="L31" s="62">
        <f t="shared" si="1"/>
        <v>0</v>
      </c>
      <c r="M31" s="63">
        <f t="shared" si="3"/>
        <v>1</v>
      </c>
      <c r="N31" s="62">
        <f t="shared" si="4"/>
        <v>0</v>
      </c>
    </row>
    <row r="32" spans="1:14" x14ac:dyDescent="0.3">
      <c r="A32" s="273"/>
      <c r="B32" s="54"/>
      <c r="C32" s="64">
        <v>22</v>
      </c>
      <c r="D32" s="65"/>
      <c r="E32" s="66"/>
      <c r="F32" s="64"/>
      <c r="G32" s="67"/>
      <c r="H32" s="68">
        <f t="shared" si="0"/>
        <v>0</v>
      </c>
      <c r="I32" s="60"/>
      <c r="J32" s="61"/>
      <c r="K32" s="61"/>
      <c r="L32" s="62">
        <f t="shared" si="1"/>
        <v>0</v>
      </c>
      <c r="M32" s="63">
        <f t="shared" si="3"/>
        <v>1</v>
      </c>
      <c r="N32" s="62">
        <f t="shared" si="4"/>
        <v>0</v>
      </c>
    </row>
    <row r="33" spans="1:14" x14ac:dyDescent="0.3">
      <c r="A33" s="273"/>
      <c r="B33" s="54"/>
      <c r="C33" s="64">
        <v>23</v>
      </c>
      <c r="D33" s="65"/>
      <c r="E33" s="66"/>
      <c r="F33" s="64"/>
      <c r="G33" s="67"/>
      <c r="H33" s="68">
        <f t="shared" si="0"/>
        <v>0</v>
      </c>
      <c r="I33" s="60"/>
      <c r="J33" s="61"/>
      <c r="K33" s="61"/>
      <c r="L33" s="62">
        <f t="shared" si="1"/>
        <v>0</v>
      </c>
      <c r="M33" s="63">
        <f t="shared" si="3"/>
        <v>1</v>
      </c>
      <c r="N33" s="62">
        <f t="shared" si="4"/>
        <v>0</v>
      </c>
    </row>
    <row r="34" spans="1:14" x14ac:dyDescent="0.3">
      <c r="A34" s="273"/>
      <c r="B34" s="54"/>
      <c r="C34" s="64">
        <v>24</v>
      </c>
      <c r="D34" s="65"/>
      <c r="E34" s="66"/>
      <c r="F34" s="64"/>
      <c r="G34" s="67"/>
      <c r="H34" s="68">
        <f t="shared" si="0"/>
        <v>0</v>
      </c>
      <c r="I34" s="60"/>
      <c r="J34" s="61"/>
      <c r="K34" s="61"/>
      <c r="L34" s="62">
        <f t="shared" si="1"/>
        <v>0</v>
      </c>
      <c r="M34" s="63">
        <f t="shared" si="3"/>
        <v>1</v>
      </c>
      <c r="N34" s="62">
        <f t="shared" si="4"/>
        <v>0</v>
      </c>
    </row>
    <row r="35" spans="1:14" x14ac:dyDescent="0.3">
      <c r="A35" s="273"/>
      <c r="B35" s="54"/>
      <c r="C35" s="64">
        <v>25</v>
      </c>
      <c r="D35" s="65"/>
      <c r="E35" s="66"/>
      <c r="F35" s="64"/>
      <c r="G35" s="67"/>
      <c r="H35" s="68">
        <f t="shared" si="0"/>
        <v>0</v>
      </c>
      <c r="I35" s="60"/>
      <c r="J35" s="61"/>
      <c r="K35" s="61"/>
      <c r="L35" s="62">
        <f t="shared" si="1"/>
        <v>0</v>
      </c>
      <c r="M35" s="63">
        <f t="shared" si="3"/>
        <v>1</v>
      </c>
      <c r="N35" s="62">
        <f t="shared" si="4"/>
        <v>0</v>
      </c>
    </row>
    <row r="36" spans="1:14" x14ac:dyDescent="0.3">
      <c r="A36" s="273"/>
      <c r="B36" s="54"/>
      <c r="C36" s="64">
        <v>26</v>
      </c>
      <c r="D36" s="65"/>
      <c r="E36" s="66"/>
      <c r="F36" s="64"/>
      <c r="G36" s="67"/>
      <c r="H36" s="68">
        <f t="shared" si="0"/>
        <v>0</v>
      </c>
      <c r="I36" s="60"/>
      <c r="J36" s="61"/>
      <c r="K36" s="61"/>
      <c r="L36" s="62">
        <f t="shared" si="1"/>
        <v>0</v>
      </c>
      <c r="M36" s="63">
        <f t="shared" si="3"/>
        <v>1</v>
      </c>
      <c r="N36" s="62">
        <f t="shared" si="4"/>
        <v>0</v>
      </c>
    </row>
    <row r="37" spans="1:14" x14ac:dyDescent="0.3">
      <c r="A37" s="273"/>
      <c r="B37" s="54"/>
      <c r="C37" s="64">
        <v>27</v>
      </c>
      <c r="D37" s="65"/>
      <c r="E37" s="66"/>
      <c r="F37" s="64"/>
      <c r="G37" s="67"/>
      <c r="H37" s="68">
        <f t="shared" si="0"/>
        <v>0</v>
      </c>
      <c r="I37" s="60"/>
      <c r="J37" s="61"/>
      <c r="K37" s="61"/>
      <c r="L37" s="62">
        <f t="shared" si="1"/>
        <v>0</v>
      </c>
      <c r="M37" s="63">
        <f t="shared" si="3"/>
        <v>1</v>
      </c>
      <c r="N37" s="62">
        <f t="shared" si="4"/>
        <v>0</v>
      </c>
    </row>
    <row r="38" spans="1:14" x14ac:dyDescent="0.3">
      <c r="A38" s="273"/>
      <c r="B38" s="54"/>
      <c r="C38" s="64">
        <v>28</v>
      </c>
      <c r="D38" s="65"/>
      <c r="E38" s="66"/>
      <c r="F38" s="64"/>
      <c r="G38" s="67"/>
      <c r="H38" s="68">
        <f t="shared" si="0"/>
        <v>0</v>
      </c>
      <c r="I38" s="60"/>
      <c r="J38" s="61"/>
      <c r="K38" s="61"/>
      <c r="L38" s="62">
        <f t="shared" si="1"/>
        <v>0</v>
      </c>
      <c r="M38" s="63">
        <f t="shared" si="3"/>
        <v>1</v>
      </c>
      <c r="N38" s="62">
        <f t="shared" si="4"/>
        <v>0</v>
      </c>
    </row>
    <row r="39" spans="1:14" x14ac:dyDescent="0.3">
      <c r="A39" s="273"/>
      <c r="B39" s="54"/>
      <c r="C39" s="64">
        <v>29</v>
      </c>
      <c r="D39" s="65"/>
      <c r="E39" s="66"/>
      <c r="F39" s="64"/>
      <c r="G39" s="67"/>
      <c r="H39" s="68">
        <f t="shared" si="0"/>
        <v>0</v>
      </c>
      <c r="I39" s="60"/>
      <c r="J39" s="61"/>
      <c r="K39" s="61"/>
      <c r="L39" s="62">
        <f t="shared" si="1"/>
        <v>0</v>
      </c>
      <c r="M39" s="63">
        <f t="shared" si="3"/>
        <v>1</v>
      </c>
      <c r="N39" s="62">
        <f t="shared" si="4"/>
        <v>0</v>
      </c>
    </row>
    <row r="40" spans="1:14" ht="12.5" thickBot="1" x14ac:dyDescent="0.35">
      <c r="A40" s="274"/>
      <c r="B40" s="70"/>
      <c r="C40" s="74">
        <v>30</v>
      </c>
      <c r="D40" s="72"/>
      <c r="E40" s="73"/>
      <c r="F40" s="74"/>
      <c r="G40" s="75"/>
      <c r="H40" s="76">
        <f t="shared" si="0"/>
        <v>0</v>
      </c>
      <c r="I40" s="78"/>
      <c r="J40" s="79"/>
      <c r="K40" s="79"/>
      <c r="L40" s="80">
        <f t="shared" si="1"/>
        <v>0</v>
      </c>
      <c r="M40" s="81">
        <f t="shared" si="3"/>
        <v>1</v>
      </c>
      <c r="N40" s="80">
        <f t="shared" si="4"/>
        <v>0</v>
      </c>
    </row>
    <row r="41" spans="1:14" x14ac:dyDescent="0.3">
      <c r="D41" s="82"/>
      <c r="E41" s="82"/>
      <c r="F41" s="83"/>
      <c r="G41" s="84"/>
      <c r="H41" s="84"/>
      <c r="I41" s="85"/>
      <c r="J41" s="85"/>
      <c r="K41" s="85"/>
      <c r="L41" s="84"/>
      <c r="M41" s="86"/>
      <c r="N41" s="87"/>
    </row>
    <row r="42" spans="1:14" ht="12.5" thickBot="1" x14ac:dyDescent="0.35">
      <c r="C42" s="83"/>
      <c r="D42" s="82"/>
      <c r="E42" s="82"/>
      <c r="F42" s="83"/>
      <c r="G42" s="88"/>
      <c r="H42" s="89"/>
      <c r="I42" s="89"/>
      <c r="J42" s="89"/>
      <c r="K42" s="89"/>
      <c r="L42" s="85"/>
      <c r="M42" s="85"/>
      <c r="N42" s="85"/>
    </row>
    <row r="43" spans="1:14" ht="12.5" thickBot="1" x14ac:dyDescent="0.35">
      <c r="A43" s="90" t="s">
        <v>25</v>
      </c>
      <c r="B43" s="91">
        <f>COUNTIF(B6:B40,"YES")</f>
        <v>0</v>
      </c>
      <c r="C43" s="92"/>
      <c r="D43" s="93"/>
      <c r="E43" s="93"/>
      <c r="F43" s="94">
        <f>SUM(F6:F40)</f>
        <v>55</v>
      </c>
      <c r="G43" s="95"/>
      <c r="H43" s="96">
        <f>SUM(H6:H40)</f>
        <v>3850</v>
      </c>
      <c r="I43" s="97">
        <f>SUM(I6:I40)</f>
        <v>10750</v>
      </c>
      <c r="J43" s="98">
        <f>SUM(J6:J40)</f>
        <v>0</v>
      </c>
      <c r="K43" s="98">
        <f>SUM(K6:K40)</f>
        <v>0</v>
      </c>
      <c r="L43" s="98">
        <f>SUM(L6:L40)</f>
        <v>14600</v>
      </c>
      <c r="M43" s="99"/>
      <c r="N43" s="99">
        <f>SUM(N6:N42)</f>
        <v>5425</v>
      </c>
    </row>
    <row r="44" spans="1:14" x14ac:dyDescent="0.3">
      <c r="A44" s="100"/>
      <c r="F44" s="101"/>
      <c r="G44" s="1"/>
      <c r="H44" s="102"/>
      <c r="I44" s="102"/>
      <c r="J44" s="102"/>
      <c r="K44" s="102"/>
      <c r="L44" s="102"/>
      <c r="M44" s="103"/>
      <c r="N44" s="103"/>
    </row>
    <row r="45" spans="1:14" x14ac:dyDescent="0.3">
      <c r="A45" s="275" t="s">
        <v>26</v>
      </c>
      <c r="B45" s="276"/>
      <c r="C45" s="276"/>
      <c r="D45" s="276"/>
      <c r="E45" s="276"/>
      <c r="F45" s="276"/>
      <c r="G45" s="276"/>
      <c r="H45" s="277"/>
      <c r="K45" s="128" t="s">
        <v>27</v>
      </c>
      <c r="L45" s="129"/>
      <c r="M45" s="129"/>
      <c r="N45" s="130"/>
    </row>
    <row r="46" spans="1:14" ht="28.9" customHeight="1" x14ac:dyDescent="0.3">
      <c r="A46" s="104" t="s">
        <v>28</v>
      </c>
      <c r="B46" s="285" t="s">
        <v>29</v>
      </c>
      <c r="C46" s="286"/>
      <c r="D46" s="286"/>
      <c r="E46" s="286"/>
      <c r="F46" s="286"/>
      <c r="G46" s="287"/>
      <c r="H46" s="105" t="s">
        <v>30</v>
      </c>
      <c r="K46" s="106"/>
      <c r="L46" s="109" t="s">
        <v>31</v>
      </c>
      <c r="M46" s="105" t="s">
        <v>15</v>
      </c>
      <c r="N46" s="131"/>
    </row>
    <row r="47" spans="1:14" x14ac:dyDescent="0.3">
      <c r="A47" s="107"/>
      <c r="B47" s="288"/>
      <c r="C47" s="289"/>
      <c r="D47" s="289"/>
      <c r="E47" s="289"/>
      <c r="F47" s="289"/>
      <c r="G47" s="290"/>
      <c r="H47" s="108"/>
      <c r="K47" s="65" t="s">
        <v>32</v>
      </c>
      <c r="L47" s="111"/>
      <c r="M47" s="108"/>
      <c r="N47" s="113">
        <f>M47*L47</f>
        <v>0</v>
      </c>
    </row>
    <row r="48" spans="1:14" x14ac:dyDescent="0.3">
      <c r="A48" s="110"/>
      <c r="B48" s="288"/>
      <c r="C48" s="289"/>
      <c r="D48" s="289"/>
      <c r="E48" s="289"/>
      <c r="F48" s="289"/>
      <c r="G48" s="290"/>
      <c r="H48" s="108"/>
      <c r="K48" s="114" t="s">
        <v>33</v>
      </c>
      <c r="L48" s="115"/>
      <c r="M48" s="108"/>
      <c r="N48" s="113">
        <f>M48*L48</f>
        <v>0</v>
      </c>
    </row>
    <row r="49" spans="1:17" x14ac:dyDescent="0.3">
      <c r="A49" s="110"/>
      <c r="B49" s="288"/>
      <c r="C49" s="289"/>
      <c r="D49" s="289"/>
      <c r="E49" s="289"/>
      <c r="F49" s="289"/>
      <c r="G49" s="290"/>
      <c r="H49" s="108"/>
      <c r="K49" s="90" t="s">
        <v>34</v>
      </c>
      <c r="L49" s="90"/>
      <c r="M49" s="90"/>
      <c r="N49" s="116">
        <f>SUM(N47:N48)</f>
        <v>0</v>
      </c>
    </row>
    <row r="50" spans="1:17" x14ac:dyDescent="0.3">
      <c r="A50" s="110"/>
      <c r="B50" s="288"/>
      <c r="C50" s="289"/>
      <c r="D50" s="289"/>
      <c r="E50" s="289"/>
      <c r="F50" s="289"/>
      <c r="G50" s="290"/>
      <c r="H50" s="108"/>
    </row>
    <row r="51" spans="1:17" x14ac:dyDescent="0.3">
      <c r="A51" s="110"/>
      <c r="B51" s="288"/>
      <c r="C51" s="289"/>
      <c r="D51" s="289"/>
      <c r="E51" s="289"/>
      <c r="F51" s="289"/>
      <c r="G51" s="290"/>
      <c r="H51" s="108"/>
      <c r="J51" s="82"/>
      <c r="K51" s="117"/>
      <c r="L51" s="117"/>
      <c r="M51" s="117"/>
      <c r="N51" s="103"/>
    </row>
    <row r="52" spans="1:17" x14ac:dyDescent="0.3">
      <c r="B52" s="90" t="s">
        <v>35</v>
      </c>
      <c r="C52" s="90"/>
      <c r="D52" s="90"/>
      <c r="E52" s="90"/>
      <c r="F52" s="90"/>
      <c r="G52" s="90"/>
      <c r="H52" s="116">
        <f>SUM(H47:H51)</f>
        <v>0</v>
      </c>
      <c r="J52" s="128" t="s">
        <v>36</v>
      </c>
      <c r="K52" s="129"/>
      <c r="L52" s="129"/>
      <c r="M52" s="129"/>
      <c r="N52" s="130"/>
    </row>
    <row r="53" spans="1:17" ht="26.25" customHeight="1" x14ac:dyDescent="0.3">
      <c r="G53" s="1"/>
      <c r="H53" s="1"/>
      <c r="J53" s="104" t="s">
        <v>12</v>
      </c>
      <c r="K53" s="104" t="s">
        <v>13</v>
      </c>
      <c r="L53" s="291" t="s">
        <v>37</v>
      </c>
      <c r="M53" s="292"/>
      <c r="N53" s="105" t="s">
        <v>30</v>
      </c>
    </row>
    <row r="54" spans="1:17" x14ac:dyDescent="0.3">
      <c r="A54" s="275" t="s">
        <v>38</v>
      </c>
      <c r="B54" s="276"/>
      <c r="C54" s="276"/>
      <c r="D54" s="276"/>
      <c r="E54" s="276"/>
      <c r="F54" s="276"/>
      <c r="G54" s="276"/>
      <c r="H54" s="277"/>
      <c r="J54" s="110"/>
      <c r="K54" s="110"/>
      <c r="L54" s="288"/>
      <c r="M54" s="290"/>
      <c r="N54" s="108"/>
    </row>
    <row r="55" spans="1:17" x14ac:dyDescent="0.3">
      <c r="A55" s="104" t="s">
        <v>39</v>
      </c>
      <c r="B55" s="285" t="s">
        <v>40</v>
      </c>
      <c r="C55" s="286"/>
      <c r="D55" s="286"/>
      <c r="E55" s="286"/>
      <c r="F55" s="286"/>
      <c r="G55" s="287"/>
      <c r="H55" s="105" t="s">
        <v>30</v>
      </c>
      <c r="J55" s="110"/>
      <c r="K55" s="110"/>
      <c r="L55" s="288"/>
      <c r="M55" s="290"/>
      <c r="N55" s="108"/>
    </row>
    <row r="56" spans="1:17" x14ac:dyDescent="0.3">
      <c r="A56" s="107"/>
      <c r="B56" s="288"/>
      <c r="C56" s="289"/>
      <c r="D56" s="289"/>
      <c r="E56" s="289"/>
      <c r="F56" s="289"/>
      <c r="G56" s="290"/>
      <c r="H56" s="67"/>
      <c r="J56" s="110"/>
      <c r="K56" s="110"/>
      <c r="L56" s="288"/>
      <c r="M56" s="290"/>
      <c r="N56" s="108"/>
    </row>
    <row r="57" spans="1:17" x14ac:dyDescent="0.3">
      <c r="A57" s="110"/>
      <c r="B57" s="288"/>
      <c r="C57" s="289"/>
      <c r="D57" s="289"/>
      <c r="E57" s="289"/>
      <c r="F57" s="289"/>
      <c r="G57" s="290"/>
      <c r="H57" s="67"/>
      <c r="J57" s="110"/>
      <c r="K57" s="110"/>
      <c r="L57" s="288"/>
      <c r="M57" s="290"/>
      <c r="N57" s="108"/>
    </row>
    <row r="58" spans="1:17" x14ac:dyDescent="0.3">
      <c r="A58" s="110"/>
      <c r="B58" s="288"/>
      <c r="C58" s="289"/>
      <c r="D58" s="289"/>
      <c r="E58" s="289"/>
      <c r="F58" s="289"/>
      <c r="G58" s="290"/>
      <c r="H58" s="67"/>
      <c r="J58" s="110"/>
      <c r="K58" s="110"/>
      <c r="L58" s="288"/>
      <c r="M58" s="290"/>
      <c r="N58" s="108"/>
    </row>
    <row r="59" spans="1:17" x14ac:dyDescent="0.3">
      <c r="A59" s="110"/>
      <c r="B59" s="288"/>
      <c r="C59" s="289"/>
      <c r="D59" s="289"/>
      <c r="E59" s="289"/>
      <c r="F59" s="289"/>
      <c r="G59" s="290"/>
      <c r="H59" s="67"/>
      <c r="J59" s="127" t="s">
        <v>41</v>
      </c>
      <c r="K59" s="127"/>
      <c r="L59" s="127"/>
      <c r="M59" s="127"/>
      <c r="N59" s="116">
        <f>SUM(N54:N58)</f>
        <v>0</v>
      </c>
    </row>
    <row r="60" spans="1:17" x14ac:dyDescent="0.3">
      <c r="A60" s="110"/>
      <c r="B60" s="288"/>
      <c r="C60" s="289"/>
      <c r="D60" s="289"/>
      <c r="E60" s="289"/>
      <c r="F60" s="289"/>
      <c r="G60" s="290"/>
      <c r="H60" s="67"/>
      <c r="J60" s="3" t="s">
        <v>42</v>
      </c>
      <c r="K60" s="3"/>
      <c r="L60" s="3"/>
      <c r="M60" s="3"/>
      <c r="N60" s="3"/>
      <c r="O60" s="3"/>
      <c r="P60" s="3"/>
      <c r="Q60" s="3"/>
    </row>
    <row r="61" spans="1:17" ht="12.5" thickBot="1" x14ac:dyDescent="0.35">
      <c r="B61" s="90" t="s">
        <v>35</v>
      </c>
      <c r="C61" s="90"/>
      <c r="D61" s="90"/>
      <c r="E61" s="90"/>
      <c r="F61" s="90"/>
      <c r="G61" s="90"/>
      <c r="H61" s="116">
        <f>SUM(H56:H60)</f>
        <v>0</v>
      </c>
      <c r="J61" s="1"/>
      <c r="O61" s="2"/>
      <c r="P61" s="2"/>
      <c r="Q61" s="2"/>
    </row>
    <row r="62" spans="1:17" ht="24.5" thickBot="1" x14ac:dyDescent="0.35">
      <c r="F62" s="1"/>
      <c r="G62" s="1"/>
      <c r="H62" s="1"/>
      <c r="J62" s="1"/>
      <c r="K62" s="118" t="s">
        <v>43</v>
      </c>
      <c r="L62" s="118" t="s">
        <v>11</v>
      </c>
      <c r="M62" s="118" t="s">
        <v>44</v>
      </c>
      <c r="N62" s="118" t="s">
        <v>45</v>
      </c>
    </row>
    <row r="63" spans="1:17" ht="12.5" thickBot="1" x14ac:dyDescent="0.35">
      <c r="F63" s="1"/>
      <c r="G63" s="1"/>
      <c r="H63" s="1"/>
      <c r="J63" s="1"/>
      <c r="K63" s="120">
        <f>SUM(L43+N49+H52+N59+H61)</f>
        <v>14600</v>
      </c>
      <c r="L63" s="120">
        <f>SUM(N43+N49+H52+N59+H61)</f>
        <v>5425</v>
      </c>
      <c r="M63" s="121"/>
      <c r="N63" s="122" t="str">
        <f>IF(L63&gt;M63,"NO","YES")</f>
        <v>NO</v>
      </c>
    </row>
    <row r="64" spans="1:17" x14ac:dyDescent="0.3">
      <c r="C64" s="123"/>
      <c r="F64" s="1"/>
      <c r="G64" s="1"/>
      <c r="H64" s="1"/>
      <c r="I64" s="1"/>
      <c r="J64" s="1"/>
      <c r="K64" s="1"/>
    </row>
    <row r="65" spans="1:14" x14ac:dyDescent="0.3">
      <c r="A65" s="132" t="s">
        <v>46</v>
      </c>
      <c r="B65" s="133"/>
      <c r="C65" s="124"/>
      <c r="D65" s="124"/>
      <c r="E65" s="124"/>
      <c r="F65" s="124"/>
      <c r="G65" s="124"/>
      <c r="H65" s="124"/>
      <c r="I65" s="124"/>
      <c r="J65" s="124"/>
      <c r="K65" s="124"/>
      <c r="L65" s="124"/>
      <c r="M65" s="124"/>
      <c r="N65" s="124"/>
    </row>
    <row r="66" spans="1:14" x14ac:dyDescent="0.3">
      <c r="A66" s="132"/>
      <c r="B66" s="133"/>
      <c r="C66" s="124"/>
      <c r="D66" s="124"/>
      <c r="E66" s="124"/>
      <c r="F66" s="124"/>
      <c r="G66" s="124"/>
      <c r="H66" s="124"/>
      <c r="I66" s="124"/>
      <c r="J66" s="124"/>
      <c r="K66" s="124"/>
      <c r="L66" s="124"/>
      <c r="M66" s="124"/>
      <c r="N66" s="124"/>
    </row>
    <row r="67" spans="1:14" x14ac:dyDescent="0.3">
      <c r="C67" s="294"/>
      <c r="D67" s="294"/>
      <c r="E67" s="294"/>
      <c r="F67" s="294"/>
      <c r="G67" s="294"/>
      <c r="H67" s="294"/>
      <c r="I67" s="294"/>
      <c r="J67" s="294"/>
      <c r="K67" s="294"/>
      <c r="L67" s="294"/>
      <c r="M67" s="294"/>
      <c r="N67" s="294"/>
    </row>
    <row r="68" spans="1:14" x14ac:dyDescent="0.3">
      <c r="A68" s="295"/>
      <c r="B68" s="295"/>
      <c r="C68" s="295"/>
      <c r="D68" s="295"/>
      <c r="E68" s="295"/>
      <c r="F68" s="295"/>
      <c r="G68" s="1"/>
      <c r="J68" s="125"/>
      <c r="K68" s="125"/>
      <c r="L68" s="211"/>
      <c r="M68" s="211"/>
    </row>
    <row r="69" spans="1:14" s="3" customFormat="1" ht="15" customHeight="1" x14ac:dyDescent="0.35">
      <c r="A69" s="293" t="s">
        <v>47</v>
      </c>
      <c r="B69" s="293"/>
      <c r="C69" s="293"/>
      <c r="D69" s="293"/>
      <c r="E69" s="293" t="s">
        <v>48</v>
      </c>
      <c r="F69" s="293"/>
      <c r="H69" s="101"/>
      <c r="I69" s="101"/>
      <c r="J69" s="3" t="s">
        <v>49</v>
      </c>
      <c r="L69" s="101"/>
      <c r="M69" s="212" t="s">
        <v>48</v>
      </c>
      <c r="N69" s="101"/>
    </row>
    <row r="70" spans="1:14" ht="24" customHeight="1" x14ac:dyDescent="0.3">
      <c r="C70" s="1"/>
      <c r="D70" s="126"/>
      <c r="E70" s="126"/>
      <c r="F70" s="126"/>
      <c r="G70" s="126"/>
      <c r="H70" s="126"/>
      <c r="I70" s="126"/>
      <c r="J70" s="126"/>
      <c r="K70" s="126"/>
      <c r="L70" s="126"/>
      <c r="M70" s="126"/>
      <c r="N70" s="126"/>
    </row>
    <row r="71" spans="1:14" ht="33.75" customHeight="1" x14ac:dyDescent="0.3">
      <c r="C71" s="1"/>
      <c r="F71" s="1"/>
      <c r="G71" s="126"/>
      <c r="H71" s="1"/>
      <c r="I71" s="1"/>
      <c r="J71" s="1"/>
      <c r="K71" s="1"/>
      <c r="L71" s="1"/>
    </row>
    <row r="72" spans="1:14" x14ac:dyDescent="0.3">
      <c r="C72" s="1"/>
      <c r="F72" s="1"/>
      <c r="G72" s="1"/>
      <c r="H72" s="1"/>
      <c r="I72" s="1"/>
      <c r="J72" s="1"/>
      <c r="K72" s="1"/>
      <c r="L72" s="1"/>
    </row>
    <row r="73" spans="1:14" x14ac:dyDescent="0.3">
      <c r="C73" s="1"/>
      <c r="F73" s="1"/>
      <c r="G73" s="1"/>
      <c r="H73" s="1"/>
      <c r="I73" s="1"/>
      <c r="J73" s="1"/>
      <c r="K73" s="1"/>
    </row>
    <row r="74" spans="1:14" x14ac:dyDescent="0.3">
      <c r="F74" s="1"/>
      <c r="G74" s="1"/>
      <c r="H74" s="1"/>
      <c r="I74" s="1"/>
      <c r="J74" s="1"/>
      <c r="K74" s="1"/>
    </row>
    <row r="75" spans="1:14" x14ac:dyDescent="0.3">
      <c r="F75" s="1"/>
      <c r="G75" s="1"/>
      <c r="H75" s="1"/>
      <c r="I75" s="1"/>
      <c r="J75" s="1"/>
      <c r="K75" s="1"/>
    </row>
    <row r="76" spans="1:14" x14ac:dyDescent="0.3">
      <c r="F76" s="1"/>
      <c r="G76" s="1"/>
      <c r="H76" s="1"/>
      <c r="I76" s="1"/>
      <c r="J76" s="1"/>
      <c r="K76" s="1"/>
    </row>
    <row r="77" spans="1:14" x14ac:dyDescent="0.3">
      <c r="F77" s="1"/>
      <c r="G77" s="1"/>
      <c r="H77" s="1"/>
      <c r="I77" s="1"/>
      <c r="J77" s="1"/>
      <c r="K77" s="1"/>
    </row>
  </sheetData>
  <sheetProtection algorithmName="SHA-512" hashValue="MXI19BAYawLjfIDdm3radvvPYvJxBELsUJwF6fzHILzwsnlv2dYj6SvCVCEmR4syQQffJs6DXOn82m+OL/Gxfg==" saltValue="Z1MCltHBLBhFCk1/SSsWSw==" spinCount="100000" sheet="1" objects="1" scenarios="1"/>
  <mergeCells count="39">
    <mergeCell ref="L53:M53"/>
    <mergeCell ref="A69:D69"/>
    <mergeCell ref="E69:F69"/>
    <mergeCell ref="L54:M54"/>
    <mergeCell ref="L58:M58"/>
    <mergeCell ref="L57:M57"/>
    <mergeCell ref="L56:M56"/>
    <mergeCell ref="L55:M55"/>
    <mergeCell ref="B60:G60"/>
    <mergeCell ref="C67:N67"/>
    <mergeCell ref="A68:D68"/>
    <mergeCell ref="E68:F68"/>
    <mergeCell ref="B57:G57"/>
    <mergeCell ref="B58:G58"/>
    <mergeCell ref="B59:G59"/>
    <mergeCell ref="A54:H54"/>
    <mergeCell ref="B55:G55"/>
    <mergeCell ref="B56:G56"/>
    <mergeCell ref="B49:G49"/>
    <mergeCell ref="B50:G50"/>
    <mergeCell ref="B51:G51"/>
    <mergeCell ref="B46:G46"/>
    <mergeCell ref="B47:G47"/>
    <mergeCell ref="B48:G48"/>
    <mergeCell ref="K4:K5"/>
    <mergeCell ref="L4:L5"/>
    <mergeCell ref="M4:M5"/>
    <mergeCell ref="N4:N5"/>
    <mergeCell ref="A11:A40"/>
    <mergeCell ref="A45:H45"/>
    <mergeCell ref="A1:N1"/>
    <mergeCell ref="A2:N2"/>
    <mergeCell ref="J3:K3"/>
    <mergeCell ref="A4:A5"/>
    <mergeCell ref="B4:B5"/>
    <mergeCell ref="C4:E4"/>
    <mergeCell ref="F4:H4"/>
    <mergeCell ref="I4:I5"/>
    <mergeCell ref="J4:J5"/>
  </mergeCells>
  <conditionalFormatting sqref="B43">
    <cfRule type="cellIs" dxfId="7" priority="1" operator="lessThan">
      <formula>5</formula>
    </cfRule>
    <cfRule type="cellIs" dxfId="6" priority="2" operator="greaterThan">
      <formula>4</formula>
    </cfRule>
  </conditionalFormatting>
  <conditionalFormatting sqref="N63">
    <cfRule type="cellIs" dxfId="5" priority="3" operator="equal">
      <formula>"NO"</formula>
    </cfRule>
    <cfRule type="cellIs" dxfId="4" priority="4" operator="equal">
      <formula>"YES"</formula>
    </cfRule>
  </conditionalFormatting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5DFD77-D4FA-46B8-83D6-F337C2A5BFB1}">
  <dimension ref="A1:Q94"/>
  <sheetViews>
    <sheetView tabSelected="1" zoomScaleNormal="100" workbookViewId="0">
      <selection activeCell="D7" sqref="D7"/>
    </sheetView>
  </sheetViews>
  <sheetFormatPr defaultColWidth="8.81640625" defaultRowHeight="12" x14ac:dyDescent="0.3"/>
  <cols>
    <col min="1" max="1" width="28.453125" style="1" customWidth="1"/>
    <col min="2" max="2" width="17.81640625" style="2" customWidth="1"/>
    <col min="3" max="3" width="6.453125" style="2" bestFit="1" customWidth="1"/>
    <col min="4" max="4" width="12.81640625" style="1" customWidth="1"/>
    <col min="5" max="5" width="13.26953125" style="1" customWidth="1"/>
    <col min="6" max="6" width="8.81640625" style="2"/>
    <col min="7" max="7" width="9.54296875" style="2" bestFit="1" customWidth="1"/>
    <col min="8" max="8" width="12.26953125" style="2" bestFit="1" customWidth="1"/>
    <col min="9" max="9" width="8.81640625" style="2"/>
    <col min="10" max="10" width="9.54296875" style="2" bestFit="1" customWidth="1"/>
    <col min="11" max="11" width="11.54296875" style="2" customWidth="1"/>
    <col min="12" max="12" width="18.1796875" style="2" customWidth="1"/>
    <col min="13" max="13" width="16.26953125" style="2" customWidth="1"/>
    <col min="14" max="15" width="14.81640625" style="2" customWidth="1"/>
    <col min="16" max="16" width="19.7265625" style="2" customWidth="1"/>
    <col min="17" max="17" width="14.81640625" style="2" customWidth="1"/>
    <col min="18" max="18" width="18.54296875" style="1" customWidth="1"/>
    <col min="19" max="19" width="18.7265625" style="1" customWidth="1"/>
    <col min="20" max="16384" width="8.81640625" style="1"/>
  </cols>
  <sheetData>
    <row r="1" spans="1:17" ht="14.5" x14ac:dyDescent="0.3">
      <c r="A1" s="278" t="s">
        <v>0</v>
      </c>
      <c r="B1" s="278"/>
      <c r="C1" s="278"/>
      <c r="D1" s="278"/>
      <c r="E1" s="278"/>
      <c r="F1" s="278"/>
      <c r="G1" s="278"/>
      <c r="H1" s="278"/>
      <c r="I1" s="278"/>
      <c r="J1" s="278"/>
      <c r="K1" s="278"/>
      <c r="L1" s="278"/>
      <c r="M1" s="278"/>
      <c r="N1" s="278"/>
      <c r="O1" s="278"/>
      <c r="P1" s="278"/>
      <c r="Q1" s="278"/>
    </row>
    <row r="2" spans="1:17" ht="14.5" x14ac:dyDescent="0.3">
      <c r="A2" s="278" t="s">
        <v>1</v>
      </c>
      <c r="B2" s="278"/>
      <c r="C2" s="278"/>
      <c r="D2" s="278"/>
      <c r="E2" s="278"/>
      <c r="F2" s="278"/>
      <c r="G2" s="278"/>
      <c r="H2" s="278"/>
      <c r="I2" s="278"/>
      <c r="J2" s="278"/>
      <c r="K2" s="278"/>
      <c r="L2" s="278"/>
      <c r="M2" s="278"/>
      <c r="N2" s="278"/>
      <c r="O2" s="278"/>
      <c r="P2" s="278"/>
      <c r="Q2" s="278"/>
    </row>
    <row r="3" spans="1:17" ht="12.5" thickBot="1" x14ac:dyDescent="0.35">
      <c r="C3" s="1"/>
      <c r="F3" s="1"/>
      <c r="G3" s="1"/>
      <c r="H3" s="1"/>
      <c r="I3" s="1"/>
      <c r="J3" s="1"/>
      <c r="K3" s="1"/>
      <c r="L3" s="1"/>
      <c r="M3" s="279"/>
      <c r="N3" s="279"/>
      <c r="O3" s="1"/>
      <c r="P3" s="1"/>
      <c r="Q3" s="1"/>
    </row>
    <row r="4" spans="1:17" s="3" customFormat="1" ht="27.65" customHeight="1" x14ac:dyDescent="0.35">
      <c r="A4" s="280" t="s">
        <v>2</v>
      </c>
      <c r="B4" s="270" t="s">
        <v>3</v>
      </c>
      <c r="C4" s="282" t="s">
        <v>4</v>
      </c>
      <c r="D4" s="283"/>
      <c r="E4" s="284"/>
      <c r="F4" s="282" t="s">
        <v>5</v>
      </c>
      <c r="G4" s="283"/>
      <c r="H4" s="284"/>
      <c r="I4" s="282" t="s">
        <v>50</v>
      </c>
      <c r="J4" s="283"/>
      <c r="K4" s="284"/>
      <c r="L4" s="280" t="s">
        <v>6</v>
      </c>
      <c r="M4" s="270" t="s">
        <v>7</v>
      </c>
      <c r="N4" s="270" t="s">
        <v>8</v>
      </c>
      <c r="O4" s="270" t="s">
        <v>9</v>
      </c>
      <c r="P4" s="270" t="s">
        <v>10</v>
      </c>
      <c r="Q4" s="270" t="s">
        <v>11</v>
      </c>
    </row>
    <row r="5" spans="1:17" ht="28.9" customHeight="1" thickBot="1" x14ac:dyDescent="0.35">
      <c r="A5" s="281"/>
      <c r="B5" s="271"/>
      <c r="C5" s="4"/>
      <c r="D5" s="5" t="s">
        <v>12</v>
      </c>
      <c r="E5" s="6" t="s">
        <v>13</v>
      </c>
      <c r="F5" s="7" t="s">
        <v>14</v>
      </c>
      <c r="G5" s="8" t="s">
        <v>15</v>
      </c>
      <c r="H5" s="9" t="s">
        <v>16</v>
      </c>
      <c r="I5" s="7" t="s">
        <v>14</v>
      </c>
      <c r="J5" s="8" t="s">
        <v>15</v>
      </c>
      <c r="K5" s="9" t="s">
        <v>16</v>
      </c>
      <c r="L5" s="281"/>
      <c r="M5" s="271"/>
      <c r="N5" s="271"/>
      <c r="O5" s="271"/>
      <c r="P5" s="271"/>
      <c r="Q5" s="271"/>
    </row>
    <row r="6" spans="1:17" x14ac:dyDescent="0.3">
      <c r="A6" s="134" t="s">
        <v>51</v>
      </c>
      <c r="B6" s="135"/>
      <c r="C6" s="136">
        <v>1</v>
      </c>
      <c r="D6" s="137" t="s">
        <v>52</v>
      </c>
      <c r="E6" s="138" t="s">
        <v>19</v>
      </c>
      <c r="F6" s="136"/>
      <c r="G6" s="139"/>
      <c r="H6" s="140">
        <f>F6*G6</f>
        <v>0</v>
      </c>
      <c r="I6" s="136"/>
      <c r="J6" s="139"/>
      <c r="K6" s="140">
        <f t="shared" ref="K6:K13" si="0">I6*J6</f>
        <v>0</v>
      </c>
      <c r="L6" s="141">
        <v>5000</v>
      </c>
      <c r="M6" s="142"/>
      <c r="N6" s="142"/>
      <c r="O6" s="143">
        <f>H6+K6+L6+M6</f>
        <v>5000</v>
      </c>
      <c r="P6" s="144">
        <v>0.2</v>
      </c>
      <c r="Q6" s="143">
        <f t="shared" ref="Q6:Q11" si="1">IF(B6="YES",(O6*P6/2),(O6*P6))</f>
        <v>1000</v>
      </c>
    </row>
    <row r="7" spans="1:17" x14ac:dyDescent="0.3">
      <c r="A7" s="156" t="s">
        <v>53</v>
      </c>
      <c r="B7" s="157" t="s">
        <v>54</v>
      </c>
      <c r="C7" s="158">
        <v>1</v>
      </c>
      <c r="D7" s="159" t="s">
        <v>52</v>
      </c>
      <c r="E7" s="160" t="s">
        <v>19</v>
      </c>
      <c r="F7" s="158"/>
      <c r="G7" s="161"/>
      <c r="H7" s="162">
        <f t="shared" ref="H7:H58" si="2">F7*G7</f>
        <v>0</v>
      </c>
      <c r="I7" s="158"/>
      <c r="J7" s="161"/>
      <c r="K7" s="162">
        <f t="shared" si="0"/>
        <v>0</v>
      </c>
      <c r="L7" s="163">
        <v>2000</v>
      </c>
      <c r="M7" s="164"/>
      <c r="N7" s="164"/>
      <c r="O7" s="165">
        <f t="shared" ref="O7:O58" si="3">H7+K7+L7+M7</f>
        <v>2000</v>
      </c>
      <c r="P7" s="166">
        <v>0.5</v>
      </c>
      <c r="Q7" s="165">
        <f t="shared" si="1"/>
        <v>500</v>
      </c>
    </row>
    <row r="8" spans="1:17" ht="12.5" thickBot="1" x14ac:dyDescent="0.35">
      <c r="A8" s="145" t="s">
        <v>53</v>
      </c>
      <c r="B8" s="146"/>
      <c r="C8" s="147">
        <v>2</v>
      </c>
      <c r="D8" s="148" t="s">
        <v>52</v>
      </c>
      <c r="E8" s="149" t="s">
        <v>19</v>
      </c>
      <c r="F8" s="147"/>
      <c r="G8" s="150"/>
      <c r="H8" s="151">
        <f t="shared" si="2"/>
        <v>0</v>
      </c>
      <c r="I8" s="147"/>
      <c r="J8" s="150"/>
      <c r="K8" s="151">
        <f t="shared" si="0"/>
        <v>0</v>
      </c>
      <c r="L8" s="152">
        <v>2000</v>
      </c>
      <c r="M8" s="153"/>
      <c r="N8" s="153"/>
      <c r="O8" s="154">
        <f t="shared" si="3"/>
        <v>2000</v>
      </c>
      <c r="P8" s="155">
        <v>0.5</v>
      </c>
      <c r="Q8" s="154">
        <f t="shared" si="1"/>
        <v>1000</v>
      </c>
    </row>
    <row r="9" spans="1:17" x14ac:dyDescent="0.3">
      <c r="A9" s="10" t="s">
        <v>55</v>
      </c>
      <c r="B9" s="11"/>
      <c r="C9" s="12">
        <v>1</v>
      </c>
      <c r="D9" s="13" t="s">
        <v>56</v>
      </c>
      <c r="E9" s="14" t="s">
        <v>19</v>
      </c>
      <c r="F9" s="12"/>
      <c r="G9" s="15"/>
      <c r="H9" s="16">
        <f>F9*G9</f>
        <v>0</v>
      </c>
      <c r="I9" s="12"/>
      <c r="J9" s="15"/>
      <c r="K9" s="16">
        <f t="shared" ref="K9:K11" si="4">I9*J9</f>
        <v>0</v>
      </c>
      <c r="L9" s="17">
        <v>3000</v>
      </c>
      <c r="M9" s="18"/>
      <c r="N9" s="18"/>
      <c r="O9" s="19">
        <f>H9+K9+L9+M9</f>
        <v>3000</v>
      </c>
      <c r="P9" s="20">
        <v>0.2</v>
      </c>
      <c r="Q9" s="19">
        <f t="shared" si="1"/>
        <v>600</v>
      </c>
    </row>
    <row r="10" spans="1:17" x14ac:dyDescent="0.3">
      <c r="A10" s="167" t="s">
        <v>57</v>
      </c>
      <c r="B10" s="168" t="s">
        <v>54</v>
      </c>
      <c r="C10" s="169">
        <v>1</v>
      </c>
      <c r="D10" s="170" t="s">
        <v>56</v>
      </c>
      <c r="E10" s="171" t="s">
        <v>19</v>
      </c>
      <c r="F10" s="169"/>
      <c r="G10" s="172"/>
      <c r="H10" s="173">
        <f t="shared" ref="H10:H11" si="5">F10*G10</f>
        <v>0</v>
      </c>
      <c r="I10" s="169"/>
      <c r="J10" s="172"/>
      <c r="K10" s="173">
        <f t="shared" si="4"/>
        <v>0</v>
      </c>
      <c r="L10" s="174">
        <v>1500</v>
      </c>
      <c r="M10" s="175"/>
      <c r="N10" s="175"/>
      <c r="O10" s="176">
        <f t="shared" ref="O10:O11" si="6">H10+K10+L10+M10</f>
        <v>1500</v>
      </c>
      <c r="P10" s="177">
        <v>0.5</v>
      </c>
      <c r="Q10" s="176">
        <f t="shared" si="1"/>
        <v>375</v>
      </c>
    </row>
    <row r="11" spans="1:17" ht="12.5" thickBot="1" x14ac:dyDescent="0.35">
      <c r="A11" s="21" t="s">
        <v>57</v>
      </c>
      <c r="B11" s="22"/>
      <c r="C11" s="23">
        <v>2</v>
      </c>
      <c r="D11" s="24" t="s">
        <v>56</v>
      </c>
      <c r="E11" s="25" t="s">
        <v>19</v>
      </c>
      <c r="F11" s="23"/>
      <c r="G11" s="26"/>
      <c r="H11" s="27">
        <f t="shared" si="5"/>
        <v>0</v>
      </c>
      <c r="I11" s="23"/>
      <c r="J11" s="26"/>
      <c r="K11" s="27">
        <f t="shared" si="4"/>
        <v>0</v>
      </c>
      <c r="L11" s="28">
        <v>1500</v>
      </c>
      <c r="M11" s="29"/>
      <c r="N11" s="29"/>
      <c r="O11" s="30">
        <f t="shared" si="6"/>
        <v>1500</v>
      </c>
      <c r="P11" s="31">
        <v>0.5</v>
      </c>
      <c r="Q11" s="30">
        <f t="shared" si="1"/>
        <v>750</v>
      </c>
    </row>
    <row r="12" spans="1:17" ht="12.5" thickBot="1" x14ac:dyDescent="0.35">
      <c r="A12" s="32" t="s">
        <v>21</v>
      </c>
      <c r="B12" s="33"/>
      <c r="C12" s="34">
        <v>1</v>
      </c>
      <c r="D12" s="35" t="s">
        <v>58</v>
      </c>
      <c r="E12" s="36" t="s">
        <v>59</v>
      </c>
      <c r="F12" s="34"/>
      <c r="G12" s="37"/>
      <c r="H12" s="38">
        <v>0</v>
      </c>
      <c r="I12" s="34"/>
      <c r="J12" s="37"/>
      <c r="K12" s="38">
        <f t="shared" si="0"/>
        <v>0</v>
      </c>
      <c r="L12" s="39">
        <v>20000</v>
      </c>
      <c r="M12" s="40"/>
      <c r="N12" s="40"/>
      <c r="O12" s="41">
        <f t="shared" si="3"/>
        <v>20000</v>
      </c>
      <c r="P12" s="42">
        <v>0.2</v>
      </c>
      <c r="Q12" s="41">
        <f>O12*P12</f>
        <v>4000</v>
      </c>
    </row>
    <row r="13" spans="1:17" ht="12.5" thickBot="1" x14ac:dyDescent="0.35">
      <c r="A13" s="43" t="s">
        <v>22</v>
      </c>
      <c r="B13" s="44"/>
      <c r="C13" s="45">
        <v>1</v>
      </c>
      <c r="D13" s="46" t="s">
        <v>60</v>
      </c>
      <c r="E13" s="47" t="s">
        <v>61</v>
      </c>
      <c r="F13" s="45"/>
      <c r="G13" s="48"/>
      <c r="H13" s="49">
        <f t="shared" ref="H13" si="7">F13*G13</f>
        <v>0</v>
      </c>
      <c r="I13" s="45"/>
      <c r="J13" s="48"/>
      <c r="K13" s="49">
        <f t="shared" si="0"/>
        <v>0</v>
      </c>
      <c r="L13" s="50">
        <v>30000</v>
      </c>
      <c r="M13" s="51"/>
      <c r="N13" s="51"/>
      <c r="O13" s="52">
        <f t="shared" si="3"/>
        <v>30000</v>
      </c>
      <c r="P13" s="53">
        <v>0</v>
      </c>
      <c r="Q13" s="52">
        <f>O13*P13</f>
        <v>0</v>
      </c>
    </row>
    <row r="14" spans="1:17" x14ac:dyDescent="0.3">
      <c r="A14" s="272" t="s">
        <v>4</v>
      </c>
      <c r="B14" s="54"/>
      <c r="C14" s="55">
        <v>1</v>
      </c>
      <c r="D14" s="56" t="s">
        <v>62</v>
      </c>
      <c r="E14" s="57" t="s">
        <v>63</v>
      </c>
      <c r="F14" s="55">
        <v>15</v>
      </c>
      <c r="G14" s="58">
        <v>200</v>
      </c>
      <c r="H14" s="59">
        <f t="shared" si="2"/>
        <v>3000</v>
      </c>
      <c r="I14" s="55"/>
      <c r="J14" s="58"/>
      <c r="K14" s="59">
        <f>I14*J14</f>
        <v>0</v>
      </c>
      <c r="L14" s="60"/>
      <c r="M14" s="61"/>
      <c r="N14" s="61"/>
      <c r="O14" s="62">
        <f t="shared" si="3"/>
        <v>3000</v>
      </c>
      <c r="P14" s="63">
        <f>IF(B14="YES",50%,100%)</f>
        <v>1</v>
      </c>
      <c r="Q14" s="62">
        <f>O14*P14</f>
        <v>3000</v>
      </c>
    </row>
    <row r="15" spans="1:17" x14ac:dyDescent="0.3">
      <c r="A15" s="273"/>
      <c r="B15" s="54"/>
      <c r="C15" s="64">
        <v>2</v>
      </c>
      <c r="D15" s="65" t="s">
        <v>62</v>
      </c>
      <c r="E15" s="66" t="s">
        <v>64</v>
      </c>
      <c r="F15" s="64">
        <v>15</v>
      </c>
      <c r="G15" s="67">
        <v>200</v>
      </c>
      <c r="H15" s="68">
        <f>F15*G15</f>
        <v>3000</v>
      </c>
      <c r="I15" s="64"/>
      <c r="J15" s="67"/>
      <c r="K15" s="59">
        <f t="shared" ref="K15:K58" si="8">I15*J15</f>
        <v>0</v>
      </c>
      <c r="L15" s="60"/>
      <c r="M15" s="61"/>
      <c r="N15" s="61"/>
      <c r="O15" s="62">
        <f t="shared" si="3"/>
        <v>3000</v>
      </c>
      <c r="P15" s="63">
        <f t="shared" ref="P15:P58" si="9">IF(B15="YES",50%,100%)</f>
        <v>1</v>
      </c>
      <c r="Q15" s="62">
        <f t="shared" ref="Q15:Q58" si="10">O15*P15</f>
        <v>3000</v>
      </c>
    </row>
    <row r="16" spans="1:17" x14ac:dyDescent="0.3">
      <c r="A16" s="273"/>
      <c r="B16" s="54"/>
      <c r="C16" s="64">
        <v>3</v>
      </c>
      <c r="D16" s="65" t="s">
        <v>65</v>
      </c>
      <c r="E16" s="66" t="s">
        <v>66</v>
      </c>
      <c r="F16" s="64">
        <v>15</v>
      </c>
      <c r="G16" s="67">
        <v>175</v>
      </c>
      <c r="H16" s="68">
        <f t="shared" si="2"/>
        <v>2625</v>
      </c>
      <c r="I16" s="64"/>
      <c r="J16" s="67"/>
      <c r="K16" s="59">
        <f t="shared" si="8"/>
        <v>0</v>
      </c>
      <c r="L16" s="60"/>
      <c r="M16" s="61"/>
      <c r="N16" s="61"/>
      <c r="O16" s="62">
        <f t="shared" si="3"/>
        <v>2625</v>
      </c>
      <c r="P16" s="63">
        <f t="shared" si="9"/>
        <v>1</v>
      </c>
      <c r="Q16" s="62">
        <f t="shared" si="10"/>
        <v>2625</v>
      </c>
    </row>
    <row r="17" spans="1:17" x14ac:dyDescent="0.3">
      <c r="A17" s="273"/>
      <c r="B17" s="54"/>
      <c r="C17" s="64">
        <v>4</v>
      </c>
      <c r="D17" s="65" t="s">
        <v>62</v>
      </c>
      <c r="E17" s="66" t="s">
        <v>67</v>
      </c>
      <c r="F17" s="64">
        <v>10</v>
      </c>
      <c r="G17" s="67">
        <v>150</v>
      </c>
      <c r="H17" s="68">
        <f t="shared" si="2"/>
        <v>1500</v>
      </c>
      <c r="I17" s="64">
        <v>4</v>
      </c>
      <c r="J17" s="67">
        <v>150</v>
      </c>
      <c r="K17" s="59">
        <f t="shared" si="8"/>
        <v>600</v>
      </c>
      <c r="L17" s="60"/>
      <c r="M17" s="61"/>
      <c r="N17" s="61"/>
      <c r="O17" s="62">
        <f>H17+K17+L17+M17</f>
        <v>2100</v>
      </c>
      <c r="P17" s="63">
        <f t="shared" si="9"/>
        <v>1</v>
      </c>
      <c r="Q17" s="62">
        <f t="shared" si="10"/>
        <v>2100</v>
      </c>
    </row>
    <row r="18" spans="1:17" x14ac:dyDescent="0.3">
      <c r="A18" s="273"/>
      <c r="B18" s="54"/>
      <c r="C18" s="64">
        <v>5</v>
      </c>
      <c r="D18" s="65"/>
      <c r="E18" s="66"/>
      <c r="F18" s="64"/>
      <c r="G18" s="67"/>
      <c r="H18" s="68">
        <f t="shared" si="2"/>
        <v>0</v>
      </c>
      <c r="I18" s="64"/>
      <c r="J18" s="67"/>
      <c r="K18" s="59">
        <f t="shared" si="8"/>
        <v>0</v>
      </c>
      <c r="L18" s="60"/>
      <c r="M18" s="61"/>
      <c r="N18" s="61"/>
      <c r="O18" s="62">
        <f t="shared" si="3"/>
        <v>0</v>
      </c>
      <c r="P18" s="63">
        <f t="shared" si="9"/>
        <v>1</v>
      </c>
      <c r="Q18" s="62">
        <f t="shared" si="10"/>
        <v>0</v>
      </c>
    </row>
    <row r="19" spans="1:17" x14ac:dyDescent="0.3">
      <c r="A19" s="273"/>
      <c r="B19" s="54"/>
      <c r="C19" s="64">
        <v>6</v>
      </c>
      <c r="D19" s="65"/>
      <c r="E19" s="66"/>
      <c r="F19" s="64"/>
      <c r="G19" s="67"/>
      <c r="H19" s="68">
        <f t="shared" si="2"/>
        <v>0</v>
      </c>
      <c r="I19" s="64"/>
      <c r="J19" s="67"/>
      <c r="K19" s="59">
        <f t="shared" si="8"/>
        <v>0</v>
      </c>
      <c r="L19" s="60"/>
      <c r="M19" s="61"/>
      <c r="N19" s="61"/>
      <c r="O19" s="62">
        <f t="shared" si="3"/>
        <v>0</v>
      </c>
      <c r="P19" s="63">
        <f t="shared" si="9"/>
        <v>1</v>
      </c>
      <c r="Q19" s="62">
        <f t="shared" si="10"/>
        <v>0</v>
      </c>
    </row>
    <row r="20" spans="1:17" x14ac:dyDescent="0.3">
      <c r="A20" s="273"/>
      <c r="B20" s="54"/>
      <c r="C20" s="64">
        <v>7</v>
      </c>
      <c r="D20" s="65"/>
      <c r="E20" s="66"/>
      <c r="F20" s="64"/>
      <c r="G20" s="67"/>
      <c r="H20" s="68">
        <f t="shared" si="2"/>
        <v>0</v>
      </c>
      <c r="I20" s="64"/>
      <c r="J20" s="67"/>
      <c r="K20" s="59">
        <f t="shared" si="8"/>
        <v>0</v>
      </c>
      <c r="L20" s="60"/>
      <c r="M20" s="61"/>
      <c r="N20" s="61"/>
      <c r="O20" s="62">
        <f t="shared" si="3"/>
        <v>0</v>
      </c>
      <c r="P20" s="63">
        <f t="shared" si="9"/>
        <v>1</v>
      </c>
      <c r="Q20" s="62">
        <f t="shared" si="10"/>
        <v>0</v>
      </c>
    </row>
    <row r="21" spans="1:17" x14ac:dyDescent="0.3">
      <c r="A21" s="273"/>
      <c r="B21" s="54"/>
      <c r="C21" s="64">
        <v>8</v>
      </c>
      <c r="D21" s="65"/>
      <c r="E21" s="66"/>
      <c r="F21" s="64"/>
      <c r="G21" s="67"/>
      <c r="H21" s="68">
        <f t="shared" si="2"/>
        <v>0</v>
      </c>
      <c r="I21" s="64"/>
      <c r="J21" s="67"/>
      <c r="K21" s="59">
        <f t="shared" si="8"/>
        <v>0</v>
      </c>
      <c r="L21" s="60"/>
      <c r="M21" s="61"/>
      <c r="N21" s="61"/>
      <c r="O21" s="62">
        <f t="shared" si="3"/>
        <v>0</v>
      </c>
      <c r="P21" s="63">
        <f t="shared" si="9"/>
        <v>1</v>
      </c>
      <c r="Q21" s="62">
        <f t="shared" si="10"/>
        <v>0</v>
      </c>
    </row>
    <row r="22" spans="1:17" x14ac:dyDescent="0.3">
      <c r="A22" s="273"/>
      <c r="B22" s="54"/>
      <c r="C22" s="64">
        <v>9</v>
      </c>
      <c r="D22" s="65"/>
      <c r="E22" s="66"/>
      <c r="F22" s="64"/>
      <c r="G22" s="67"/>
      <c r="H22" s="68">
        <f t="shared" si="2"/>
        <v>0</v>
      </c>
      <c r="I22" s="64"/>
      <c r="J22" s="67"/>
      <c r="K22" s="59">
        <f t="shared" si="8"/>
        <v>0</v>
      </c>
      <c r="L22" s="60"/>
      <c r="M22" s="61"/>
      <c r="N22" s="61"/>
      <c r="O22" s="62">
        <f t="shared" si="3"/>
        <v>0</v>
      </c>
      <c r="P22" s="63">
        <f t="shared" si="9"/>
        <v>1</v>
      </c>
      <c r="Q22" s="62">
        <f t="shared" si="10"/>
        <v>0</v>
      </c>
    </row>
    <row r="23" spans="1:17" x14ac:dyDescent="0.3">
      <c r="A23" s="273"/>
      <c r="B23" s="54"/>
      <c r="C23" s="64">
        <v>10</v>
      </c>
      <c r="D23" s="65"/>
      <c r="E23" s="66"/>
      <c r="F23" s="64"/>
      <c r="G23" s="67"/>
      <c r="H23" s="68">
        <f t="shared" si="2"/>
        <v>0</v>
      </c>
      <c r="I23" s="64"/>
      <c r="J23" s="67"/>
      <c r="K23" s="59">
        <f t="shared" si="8"/>
        <v>0</v>
      </c>
      <c r="L23" s="60"/>
      <c r="M23" s="61"/>
      <c r="N23" s="61"/>
      <c r="O23" s="62">
        <f t="shared" si="3"/>
        <v>0</v>
      </c>
      <c r="P23" s="63">
        <f t="shared" si="9"/>
        <v>1</v>
      </c>
      <c r="Q23" s="62">
        <f t="shared" si="10"/>
        <v>0</v>
      </c>
    </row>
    <row r="24" spans="1:17" x14ac:dyDescent="0.3">
      <c r="A24" s="273"/>
      <c r="B24" s="54"/>
      <c r="C24" s="64">
        <v>11</v>
      </c>
      <c r="D24" s="65"/>
      <c r="E24" s="66"/>
      <c r="F24" s="64"/>
      <c r="G24" s="67"/>
      <c r="H24" s="68">
        <f t="shared" si="2"/>
        <v>0</v>
      </c>
      <c r="I24" s="64"/>
      <c r="J24" s="67"/>
      <c r="K24" s="59">
        <f t="shared" si="8"/>
        <v>0</v>
      </c>
      <c r="L24" s="60"/>
      <c r="M24" s="61"/>
      <c r="N24" s="61"/>
      <c r="O24" s="62">
        <f t="shared" si="3"/>
        <v>0</v>
      </c>
      <c r="P24" s="63">
        <f t="shared" si="9"/>
        <v>1</v>
      </c>
      <c r="Q24" s="62">
        <f t="shared" si="10"/>
        <v>0</v>
      </c>
    </row>
    <row r="25" spans="1:17" x14ac:dyDescent="0.3">
      <c r="A25" s="273"/>
      <c r="B25" s="54"/>
      <c r="C25" s="64">
        <v>12</v>
      </c>
      <c r="D25" s="65"/>
      <c r="E25" s="66"/>
      <c r="F25" s="64"/>
      <c r="G25" s="67"/>
      <c r="H25" s="68">
        <f t="shared" si="2"/>
        <v>0</v>
      </c>
      <c r="I25" s="64"/>
      <c r="J25" s="67"/>
      <c r="K25" s="59">
        <f t="shared" si="8"/>
        <v>0</v>
      </c>
      <c r="L25" s="60"/>
      <c r="M25" s="61"/>
      <c r="N25" s="61"/>
      <c r="O25" s="62">
        <f t="shared" si="3"/>
        <v>0</v>
      </c>
      <c r="P25" s="63">
        <f t="shared" si="9"/>
        <v>1</v>
      </c>
      <c r="Q25" s="62">
        <f t="shared" si="10"/>
        <v>0</v>
      </c>
    </row>
    <row r="26" spans="1:17" x14ac:dyDescent="0.3">
      <c r="A26" s="273"/>
      <c r="B26" s="54"/>
      <c r="C26" s="64">
        <v>13</v>
      </c>
      <c r="D26" s="65"/>
      <c r="E26" s="66"/>
      <c r="F26" s="64"/>
      <c r="G26" s="67"/>
      <c r="H26" s="68">
        <f t="shared" si="2"/>
        <v>0</v>
      </c>
      <c r="I26" s="64"/>
      <c r="J26" s="67"/>
      <c r="K26" s="59">
        <f t="shared" si="8"/>
        <v>0</v>
      </c>
      <c r="L26" s="60"/>
      <c r="M26" s="61"/>
      <c r="N26" s="61"/>
      <c r="O26" s="62">
        <f t="shared" si="3"/>
        <v>0</v>
      </c>
      <c r="P26" s="63">
        <f t="shared" si="9"/>
        <v>1</v>
      </c>
      <c r="Q26" s="62">
        <f t="shared" si="10"/>
        <v>0</v>
      </c>
    </row>
    <row r="27" spans="1:17" x14ac:dyDescent="0.3">
      <c r="A27" s="273"/>
      <c r="B27" s="54"/>
      <c r="C27" s="64">
        <v>14</v>
      </c>
      <c r="D27" s="65"/>
      <c r="E27" s="66"/>
      <c r="F27" s="64"/>
      <c r="G27" s="67"/>
      <c r="H27" s="68">
        <f t="shared" si="2"/>
        <v>0</v>
      </c>
      <c r="I27" s="64"/>
      <c r="J27" s="67"/>
      <c r="K27" s="59">
        <f t="shared" si="8"/>
        <v>0</v>
      </c>
      <c r="L27" s="60"/>
      <c r="M27" s="61"/>
      <c r="N27" s="61"/>
      <c r="O27" s="62">
        <f t="shared" si="3"/>
        <v>0</v>
      </c>
      <c r="P27" s="63">
        <f t="shared" si="9"/>
        <v>1</v>
      </c>
      <c r="Q27" s="62">
        <f t="shared" si="10"/>
        <v>0</v>
      </c>
    </row>
    <row r="28" spans="1:17" x14ac:dyDescent="0.3">
      <c r="A28" s="273"/>
      <c r="B28" s="54"/>
      <c r="C28" s="64">
        <v>15</v>
      </c>
      <c r="D28" s="65"/>
      <c r="E28" s="66"/>
      <c r="F28" s="64"/>
      <c r="G28" s="67"/>
      <c r="H28" s="68">
        <f t="shared" si="2"/>
        <v>0</v>
      </c>
      <c r="I28" s="64"/>
      <c r="J28" s="67"/>
      <c r="K28" s="59">
        <f t="shared" si="8"/>
        <v>0</v>
      </c>
      <c r="L28" s="60"/>
      <c r="M28" s="61"/>
      <c r="N28" s="61"/>
      <c r="O28" s="62">
        <f t="shared" si="3"/>
        <v>0</v>
      </c>
      <c r="P28" s="63">
        <f t="shared" si="9"/>
        <v>1</v>
      </c>
      <c r="Q28" s="62">
        <f t="shared" si="10"/>
        <v>0</v>
      </c>
    </row>
    <row r="29" spans="1:17" x14ac:dyDescent="0.3">
      <c r="A29" s="273"/>
      <c r="B29" s="54"/>
      <c r="C29" s="64">
        <v>16</v>
      </c>
      <c r="D29" s="65"/>
      <c r="E29" s="66"/>
      <c r="F29" s="64"/>
      <c r="G29" s="67"/>
      <c r="H29" s="68">
        <f t="shared" si="2"/>
        <v>0</v>
      </c>
      <c r="I29" s="64"/>
      <c r="J29" s="67"/>
      <c r="K29" s="59">
        <f t="shared" si="8"/>
        <v>0</v>
      </c>
      <c r="L29" s="60"/>
      <c r="M29" s="61"/>
      <c r="N29" s="61"/>
      <c r="O29" s="62">
        <f t="shared" si="3"/>
        <v>0</v>
      </c>
      <c r="P29" s="63">
        <f t="shared" si="9"/>
        <v>1</v>
      </c>
      <c r="Q29" s="62">
        <f t="shared" si="10"/>
        <v>0</v>
      </c>
    </row>
    <row r="30" spans="1:17" x14ac:dyDescent="0.3">
      <c r="A30" s="273"/>
      <c r="B30" s="54"/>
      <c r="C30" s="64">
        <v>17</v>
      </c>
      <c r="D30" s="65"/>
      <c r="E30" s="66"/>
      <c r="F30" s="64"/>
      <c r="G30" s="67"/>
      <c r="H30" s="68">
        <f t="shared" si="2"/>
        <v>0</v>
      </c>
      <c r="I30" s="64"/>
      <c r="J30" s="67"/>
      <c r="K30" s="59">
        <f t="shared" si="8"/>
        <v>0</v>
      </c>
      <c r="L30" s="60"/>
      <c r="M30" s="61"/>
      <c r="N30" s="61"/>
      <c r="O30" s="62">
        <f t="shared" si="3"/>
        <v>0</v>
      </c>
      <c r="P30" s="63">
        <f t="shared" si="9"/>
        <v>1</v>
      </c>
      <c r="Q30" s="62">
        <f t="shared" si="10"/>
        <v>0</v>
      </c>
    </row>
    <row r="31" spans="1:17" x14ac:dyDescent="0.3">
      <c r="A31" s="273"/>
      <c r="B31" s="54"/>
      <c r="C31" s="64">
        <v>18</v>
      </c>
      <c r="D31" s="65"/>
      <c r="E31" s="66"/>
      <c r="F31" s="64"/>
      <c r="G31" s="67"/>
      <c r="H31" s="68">
        <f t="shared" si="2"/>
        <v>0</v>
      </c>
      <c r="I31" s="64"/>
      <c r="J31" s="67"/>
      <c r="K31" s="59">
        <f t="shared" si="8"/>
        <v>0</v>
      </c>
      <c r="L31" s="60"/>
      <c r="M31" s="61"/>
      <c r="N31" s="61"/>
      <c r="O31" s="62">
        <f t="shared" si="3"/>
        <v>0</v>
      </c>
      <c r="P31" s="63">
        <f t="shared" si="9"/>
        <v>1</v>
      </c>
      <c r="Q31" s="62">
        <f t="shared" si="10"/>
        <v>0</v>
      </c>
    </row>
    <row r="32" spans="1:17" x14ac:dyDescent="0.3">
      <c r="A32" s="273"/>
      <c r="B32" s="54"/>
      <c r="C32" s="64">
        <v>19</v>
      </c>
      <c r="D32" s="65"/>
      <c r="E32" s="66"/>
      <c r="F32" s="64"/>
      <c r="G32" s="67"/>
      <c r="H32" s="68">
        <f t="shared" si="2"/>
        <v>0</v>
      </c>
      <c r="I32" s="64"/>
      <c r="J32" s="67"/>
      <c r="K32" s="59">
        <f t="shared" si="8"/>
        <v>0</v>
      </c>
      <c r="L32" s="60"/>
      <c r="M32" s="61"/>
      <c r="N32" s="61"/>
      <c r="O32" s="62">
        <f t="shared" si="3"/>
        <v>0</v>
      </c>
      <c r="P32" s="63">
        <f t="shared" si="9"/>
        <v>1</v>
      </c>
      <c r="Q32" s="62">
        <f t="shared" si="10"/>
        <v>0</v>
      </c>
    </row>
    <row r="33" spans="1:17" x14ac:dyDescent="0.3">
      <c r="A33" s="273"/>
      <c r="B33" s="54"/>
      <c r="C33" s="64">
        <v>20</v>
      </c>
      <c r="D33" s="65"/>
      <c r="E33" s="66"/>
      <c r="F33" s="64"/>
      <c r="G33" s="67"/>
      <c r="H33" s="68">
        <f t="shared" si="2"/>
        <v>0</v>
      </c>
      <c r="I33" s="64"/>
      <c r="J33" s="67"/>
      <c r="K33" s="59">
        <f t="shared" si="8"/>
        <v>0</v>
      </c>
      <c r="L33" s="60"/>
      <c r="M33" s="61"/>
      <c r="N33" s="61"/>
      <c r="O33" s="62">
        <f t="shared" si="3"/>
        <v>0</v>
      </c>
      <c r="P33" s="63">
        <f t="shared" si="9"/>
        <v>1</v>
      </c>
      <c r="Q33" s="62">
        <f t="shared" si="10"/>
        <v>0</v>
      </c>
    </row>
    <row r="34" spans="1:17" x14ac:dyDescent="0.3">
      <c r="A34" s="273"/>
      <c r="B34" s="54"/>
      <c r="C34" s="64">
        <v>21</v>
      </c>
      <c r="D34" s="65"/>
      <c r="E34" s="66"/>
      <c r="F34" s="64"/>
      <c r="G34" s="67"/>
      <c r="H34" s="68">
        <f t="shared" si="2"/>
        <v>0</v>
      </c>
      <c r="I34" s="64"/>
      <c r="J34" s="67"/>
      <c r="K34" s="59">
        <f t="shared" si="8"/>
        <v>0</v>
      </c>
      <c r="L34" s="60"/>
      <c r="M34" s="61"/>
      <c r="N34" s="61"/>
      <c r="O34" s="62">
        <f t="shared" si="3"/>
        <v>0</v>
      </c>
      <c r="P34" s="63">
        <f t="shared" si="9"/>
        <v>1</v>
      </c>
      <c r="Q34" s="62">
        <f t="shared" si="10"/>
        <v>0</v>
      </c>
    </row>
    <row r="35" spans="1:17" x14ac:dyDescent="0.3">
      <c r="A35" s="273"/>
      <c r="B35" s="54"/>
      <c r="C35" s="64">
        <v>22</v>
      </c>
      <c r="D35" s="65"/>
      <c r="E35" s="66"/>
      <c r="F35" s="64"/>
      <c r="G35" s="67"/>
      <c r="H35" s="68">
        <f t="shared" si="2"/>
        <v>0</v>
      </c>
      <c r="I35" s="64"/>
      <c r="J35" s="67"/>
      <c r="K35" s="59">
        <f t="shared" si="8"/>
        <v>0</v>
      </c>
      <c r="L35" s="60"/>
      <c r="M35" s="61"/>
      <c r="N35" s="61"/>
      <c r="O35" s="62">
        <f t="shared" si="3"/>
        <v>0</v>
      </c>
      <c r="P35" s="63">
        <f t="shared" si="9"/>
        <v>1</v>
      </c>
      <c r="Q35" s="62">
        <f t="shared" si="10"/>
        <v>0</v>
      </c>
    </row>
    <row r="36" spans="1:17" x14ac:dyDescent="0.3">
      <c r="A36" s="273"/>
      <c r="B36" s="54"/>
      <c r="C36" s="64">
        <v>23</v>
      </c>
      <c r="D36" s="65"/>
      <c r="E36" s="66"/>
      <c r="F36" s="64"/>
      <c r="G36" s="67"/>
      <c r="H36" s="68">
        <f t="shared" si="2"/>
        <v>0</v>
      </c>
      <c r="I36" s="64"/>
      <c r="J36" s="67"/>
      <c r="K36" s="59">
        <f t="shared" si="8"/>
        <v>0</v>
      </c>
      <c r="L36" s="60"/>
      <c r="M36" s="61"/>
      <c r="N36" s="61"/>
      <c r="O36" s="62">
        <f t="shared" si="3"/>
        <v>0</v>
      </c>
      <c r="P36" s="63">
        <f t="shared" si="9"/>
        <v>1</v>
      </c>
      <c r="Q36" s="62">
        <f t="shared" si="10"/>
        <v>0</v>
      </c>
    </row>
    <row r="37" spans="1:17" x14ac:dyDescent="0.3">
      <c r="A37" s="273"/>
      <c r="B37" s="54"/>
      <c r="C37" s="64">
        <v>24</v>
      </c>
      <c r="D37" s="65"/>
      <c r="E37" s="66"/>
      <c r="F37" s="64"/>
      <c r="G37" s="67"/>
      <c r="H37" s="68">
        <f t="shared" si="2"/>
        <v>0</v>
      </c>
      <c r="I37" s="64"/>
      <c r="J37" s="67"/>
      <c r="K37" s="59">
        <f t="shared" si="8"/>
        <v>0</v>
      </c>
      <c r="L37" s="60"/>
      <c r="M37" s="61"/>
      <c r="N37" s="61"/>
      <c r="O37" s="62">
        <f t="shared" si="3"/>
        <v>0</v>
      </c>
      <c r="P37" s="63">
        <f t="shared" si="9"/>
        <v>1</v>
      </c>
      <c r="Q37" s="62">
        <f t="shared" si="10"/>
        <v>0</v>
      </c>
    </row>
    <row r="38" spans="1:17" x14ac:dyDescent="0.3">
      <c r="A38" s="273"/>
      <c r="B38" s="54"/>
      <c r="C38" s="64">
        <v>25</v>
      </c>
      <c r="D38" s="65"/>
      <c r="E38" s="66"/>
      <c r="F38" s="64"/>
      <c r="G38" s="67"/>
      <c r="H38" s="68">
        <f t="shared" si="2"/>
        <v>0</v>
      </c>
      <c r="I38" s="64"/>
      <c r="J38" s="67"/>
      <c r="K38" s="59">
        <f t="shared" si="8"/>
        <v>0</v>
      </c>
      <c r="L38" s="60"/>
      <c r="M38" s="61"/>
      <c r="N38" s="61"/>
      <c r="O38" s="62">
        <f t="shared" si="3"/>
        <v>0</v>
      </c>
      <c r="P38" s="63">
        <f t="shared" si="9"/>
        <v>1</v>
      </c>
      <c r="Q38" s="62">
        <f t="shared" si="10"/>
        <v>0</v>
      </c>
    </row>
    <row r="39" spans="1:17" x14ac:dyDescent="0.3">
      <c r="A39" s="273"/>
      <c r="B39" s="54"/>
      <c r="C39" s="64">
        <v>26</v>
      </c>
      <c r="D39" s="65"/>
      <c r="E39" s="66"/>
      <c r="F39" s="64"/>
      <c r="G39" s="67"/>
      <c r="H39" s="68">
        <f t="shared" si="2"/>
        <v>0</v>
      </c>
      <c r="I39" s="64"/>
      <c r="J39" s="67"/>
      <c r="K39" s="59">
        <f t="shared" si="8"/>
        <v>0</v>
      </c>
      <c r="L39" s="60"/>
      <c r="M39" s="61"/>
      <c r="N39" s="61"/>
      <c r="O39" s="62">
        <f t="shared" si="3"/>
        <v>0</v>
      </c>
      <c r="P39" s="63">
        <f t="shared" si="9"/>
        <v>1</v>
      </c>
      <c r="Q39" s="62">
        <f t="shared" si="10"/>
        <v>0</v>
      </c>
    </row>
    <row r="40" spans="1:17" x14ac:dyDescent="0.3">
      <c r="A40" s="273"/>
      <c r="B40" s="54"/>
      <c r="C40" s="64">
        <v>27</v>
      </c>
      <c r="D40" s="65"/>
      <c r="E40" s="66"/>
      <c r="F40" s="64"/>
      <c r="G40" s="67"/>
      <c r="H40" s="68">
        <f t="shared" si="2"/>
        <v>0</v>
      </c>
      <c r="I40" s="64"/>
      <c r="J40" s="67"/>
      <c r="K40" s="59">
        <f t="shared" si="8"/>
        <v>0</v>
      </c>
      <c r="L40" s="60"/>
      <c r="M40" s="61"/>
      <c r="N40" s="61"/>
      <c r="O40" s="62">
        <f t="shared" si="3"/>
        <v>0</v>
      </c>
      <c r="P40" s="63">
        <f t="shared" si="9"/>
        <v>1</v>
      </c>
      <c r="Q40" s="62">
        <f t="shared" si="10"/>
        <v>0</v>
      </c>
    </row>
    <row r="41" spans="1:17" x14ac:dyDescent="0.3">
      <c r="A41" s="273"/>
      <c r="B41" s="54"/>
      <c r="C41" s="64">
        <v>28</v>
      </c>
      <c r="D41" s="65"/>
      <c r="E41" s="66"/>
      <c r="F41" s="64"/>
      <c r="G41" s="67"/>
      <c r="H41" s="68">
        <f t="shared" si="2"/>
        <v>0</v>
      </c>
      <c r="I41" s="64"/>
      <c r="J41" s="67"/>
      <c r="K41" s="59">
        <f t="shared" si="8"/>
        <v>0</v>
      </c>
      <c r="L41" s="60"/>
      <c r="M41" s="61"/>
      <c r="N41" s="61"/>
      <c r="O41" s="62">
        <f t="shared" si="3"/>
        <v>0</v>
      </c>
      <c r="P41" s="63">
        <f t="shared" si="9"/>
        <v>1</v>
      </c>
      <c r="Q41" s="62">
        <f t="shared" si="10"/>
        <v>0</v>
      </c>
    </row>
    <row r="42" spans="1:17" x14ac:dyDescent="0.3">
      <c r="A42" s="273"/>
      <c r="B42" s="54"/>
      <c r="C42" s="64">
        <v>29</v>
      </c>
      <c r="D42" s="65"/>
      <c r="E42" s="66"/>
      <c r="F42" s="64"/>
      <c r="G42" s="67"/>
      <c r="H42" s="68">
        <f t="shared" si="2"/>
        <v>0</v>
      </c>
      <c r="I42" s="64"/>
      <c r="J42" s="67"/>
      <c r="K42" s="59">
        <f t="shared" si="8"/>
        <v>0</v>
      </c>
      <c r="L42" s="60"/>
      <c r="M42" s="61"/>
      <c r="N42" s="61"/>
      <c r="O42" s="62">
        <f t="shared" si="3"/>
        <v>0</v>
      </c>
      <c r="P42" s="63">
        <f t="shared" si="9"/>
        <v>1</v>
      </c>
      <c r="Q42" s="62">
        <f t="shared" si="10"/>
        <v>0</v>
      </c>
    </row>
    <row r="43" spans="1:17" x14ac:dyDescent="0.3">
      <c r="A43" s="273"/>
      <c r="B43" s="54"/>
      <c r="C43" s="64">
        <v>30</v>
      </c>
      <c r="D43" s="65"/>
      <c r="E43" s="66"/>
      <c r="F43" s="64"/>
      <c r="G43" s="67"/>
      <c r="H43" s="68">
        <f t="shared" si="2"/>
        <v>0</v>
      </c>
      <c r="I43" s="64"/>
      <c r="J43" s="67"/>
      <c r="K43" s="59">
        <f t="shared" si="8"/>
        <v>0</v>
      </c>
      <c r="L43" s="60"/>
      <c r="M43" s="61"/>
      <c r="N43" s="61"/>
      <c r="O43" s="62">
        <f t="shared" si="3"/>
        <v>0</v>
      </c>
      <c r="P43" s="63">
        <f t="shared" si="9"/>
        <v>1</v>
      </c>
      <c r="Q43" s="62">
        <f t="shared" si="10"/>
        <v>0</v>
      </c>
    </row>
    <row r="44" spans="1:17" x14ac:dyDescent="0.3">
      <c r="A44" s="273"/>
      <c r="B44" s="54"/>
      <c r="C44" s="64">
        <v>31</v>
      </c>
      <c r="D44" s="65"/>
      <c r="E44" s="66"/>
      <c r="F44" s="64"/>
      <c r="G44" s="67"/>
      <c r="H44" s="68">
        <f t="shared" si="2"/>
        <v>0</v>
      </c>
      <c r="I44" s="64"/>
      <c r="J44" s="67"/>
      <c r="K44" s="59">
        <f t="shared" si="8"/>
        <v>0</v>
      </c>
      <c r="L44" s="60"/>
      <c r="M44" s="61"/>
      <c r="N44" s="61"/>
      <c r="O44" s="62">
        <f t="shared" si="3"/>
        <v>0</v>
      </c>
      <c r="P44" s="63">
        <f t="shared" si="9"/>
        <v>1</v>
      </c>
      <c r="Q44" s="62">
        <f t="shared" si="10"/>
        <v>0</v>
      </c>
    </row>
    <row r="45" spans="1:17" x14ac:dyDescent="0.3">
      <c r="A45" s="273"/>
      <c r="B45" s="54"/>
      <c r="C45" s="64">
        <v>32</v>
      </c>
      <c r="D45" s="65"/>
      <c r="E45" s="66"/>
      <c r="F45" s="64"/>
      <c r="G45" s="67"/>
      <c r="H45" s="68">
        <f t="shared" si="2"/>
        <v>0</v>
      </c>
      <c r="I45" s="64"/>
      <c r="J45" s="67"/>
      <c r="K45" s="59">
        <f t="shared" si="8"/>
        <v>0</v>
      </c>
      <c r="L45" s="60"/>
      <c r="M45" s="61"/>
      <c r="N45" s="61"/>
      <c r="O45" s="62">
        <f t="shared" si="3"/>
        <v>0</v>
      </c>
      <c r="P45" s="63">
        <f t="shared" si="9"/>
        <v>1</v>
      </c>
      <c r="Q45" s="62">
        <f t="shared" si="10"/>
        <v>0</v>
      </c>
    </row>
    <row r="46" spans="1:17" x14ac:dyDescent="0.3">
      <c r="A46" s="273"/>
      <c r="B46" s="54"/>
      <c r="C46" s="64">
        <v>33</v>
      </c>
      <c r="D46" s="65"/>
      <c r="E46" s="66"/>
      <c r="F46" s="64"/>
      <c r="G46" s="67"/>
      <c r="H46" s="68">
        <f t="shared" si="2"/>
        <v>0</v>
      </c>
      <c r="I46" s="64"/>
      <c r="J46" s="67"/>
      <c r="K46" s="59">
        <f t="shared" si="8"/>
        <v>0</v>
      </c>
      <c r="L46" s="60"/>
      <c r="M46" s="61"/>
      <c r="N46" s="61"/>
      <c r="O46" s="62">
        <f t="shared" si="3"/>
        <v>0</v>
      </c>
      <c r="P46" s="63">
        <f t="shared" si="9"/>
        <v>1</v>
      </c>
      <c r="Q46" s="62">
        <f t="shared" si="10"/>
        <v>0</v>
      </c>
    </row>
    <row r="47" spans="1:17" x14ac:dyDescent="0.3">
      <c r="A47" s="273"/>
      <c r="B47" s="54"/>
      <c r="C47" s="64">
        <v>34</v>
      </c>
      <c r="D47" s="65"/>
      <c r="E47" s="66"/>
      <c r="F47" s="64"/>
      <c r="G47" s="67"/>
      <c r="H47" s="68">
        <f t="shared" si="2"/>
        <v>0</v>
      </c>
      <c r="I47" s="64"/>
      <c r="J47" s="67"/>
      <c r="K47" s="59">
        <f t="shared" si="8"/>
        <v>0</v>
      </c>
      <c r="L47" s="60"/>
      <c r="M47" s="61"/>
      <c r="N47" s="61"/>
      <c r="O47" s="62">
        <f t="shared" si="3"/>
        <v>0</v>
      </c>
      <c r="P47" s="63">
        <f t="shared" si="9"/>
        <v>1</v>
      </c>
      <c r="Q47" s="62">
        <f t="shared" si="10"/>
        <v>0</v>
      </c>
    </row>
    <row r="48" spans="1:17" x14ac:dyDescent="0.3">
      <c r="A48" s="273"/>
      <c r="B48" s="54"/>
      <c r="C48" s="64">
        <v>35</v>
      </c>
      <c r="D48" s="65"/>
      <c r="E48" s="66"/>
      <c r="F48" s="64"/>
      <c r="G48" s="67"/>
      <c r="H48" s="68">
        <f t="shared" si="2"/>
        <v>0</v>
      </c>
      <c r="I48" s="64"/>
      <c r="J48" s="67"/>
      <c r="K48" s="59">
        <f t="shared" si="8"/>
        <v>0</v>
      </c>
      <c r="L48" s="60"/>
      <c r="M48" s="61"/>
      <c r="N48" s="61"/>
      <c r="O48" s="62">
        <f t="shared" si="3"/>
        <v>0</v>
      </c>
      <c r="P48" s="63">
        <f t="shared" si="9"/>
        <v>1</v>
      </c>
      <c r="Q48" s="62">
        <f t="shared" si="10"/>
        <v>0</v>
      </c>
    </row>
    <row r="49" spans="1:17" x14ac:dyDescent="0.3">
      <c r="A49" s="273"/>
      <c r="B49" s="54"/>
      <c r="C49" s="64">
        <v>36</v>
      </c>
      <c r="D49" s="65"/>
      <c r="E49" s="66"/>
      <c r="F49" s="64"/>
      <c r="G49" s="67"/>
      <c r="H49" s="68">
        <f t="shared" si="2"/>
        <v>0</v>
      </c>
      <c r="I49" s="64"/>
      <c r="J49" s="67"/>
      <c r="K49" s="59">
        <f t="shared" si="8"/>
        <v>0</v>
      </c>
      <c r="L49" s="60"/>
      <c r="M49" s="61"/>
      <c r="N49" s="61"/>
      <c r="O49" s="62">
        <f t="shared" si="3"/>
        <v>0</v>
      </c>
      <c r="P49" s="63">
        <f t="shared" si="9"/>
        <v>1</v>
      </c>
      <c r="Q49" s="62">
        <f t="shared" si="10"/>
        <v>0</v>
      </c>
    </row>
    <row r="50" spans="1:17" x14ac:dyDescent="0.3">
      <c r="A50" s="273"/>
      <c r="B50" s="54"/>
      <c r="C50" s="64">
        <v>37</v>
      </c>
      <c r="D50" s="65"/>
      <c r="E50" s="66"/>
      <c r="F50" s="64"/>
      <c r="G50" s="67"/>
      <c r="H50" s="68">
        <f t="shared" si="2"/>
        <v>0</v>
      </c>
      <c r="I50" s="64"/>
      <c r="J50" s="67"/>
      <c r="K50" s="59">
        <f t="shared" si="8"/>
        <v>0</v>
      </c>
      <c r="L50" s="60"/>
      <c r="M50" s="61"/>
      <c r="N50" s="61"/>
      <c r="O50" s="62">
        <f t="shared" si="3"/>
        <v>0</v>
      </c>
      <c r="P50" s="63">
        <f t="shared" si="9"/>
        <v>1</v>
      </c>
      <c r="Q50" s="62">
        <f t="shared" si="10"/>
        <v>0</v>
      </c>
    </row>
    <row r="51" spans="1:17" x14ac:dyDescent="0.3">
      <c r="A51" s="273"/>
      <c r="B51" s="54"/>
      <c r="C51" s="64">
        <v>38</v>
      </c>
      <c r="D51" s="65"/>
      <c r="E51" s="66"/>
      <c r="F51" s="64"/>
      <c r="G51" s="67"/>
      <c r="H51" s="68">
        <f t="shared" si="2"/>
        <v>0</v>
      </c>
      <c r="I51" s="64"/>
      <c r="J51" s="67"/>
      <c r="K51" s="59">
        <f t="shared" si="8"/>
        <v>0</v>
      </c>
      <c r="L51" s="60"/>
      <c r="M51" s="61"/>
      <c r="N51" s="61"/>
      <c r="O51" s="62">
        <f t="shared" si="3"/>
        <v>0</v>
      </c>
      <c r="P51" s="63">
        <f t="shared" si="9"/>
        <v>1</v>
      </c>
      <c r="Q51" s="62">
        <f t="shared" si="10"/>
        <v>0</v>
      </c>
    </row>
    <row r="52" spans="1:17" x14ac:dyDescent="0.3">
      <c r="A52" s="273"/>
      <c r="B52" s="54"/>
      <c r="C52" s="64">
        <v>39</v>
      </c>
      <c r="D52" s="65"/>
      <c r="E52" s="66"/>
      <c r="F52" s="64"/>
      <c r="G52" s="67"/>
      <c r="H52" s="68">
        <f t="shared" si="2"/>
        <v>0</v>
      </c>
      <c r="I52" s="64"/>
      <c r="J52" s="67"/>
      <c r="K52" s="59">
        <f t="shared" si="8"/>
        <v>0</v>
      </c>
      <c r="L52" s="60"/>
      <c r="M52" s="61"/>
      <c r="N52" s="61"/>
      <c r="O52" s="62">
        <f t="shared" si="3"/>
        <v>0</v>
      </c>
      <c r="P52" s="63">
        <f t="shared" si="9"/>
        <v>1</v>
      </c>
      <c r="Q52" s="62">
        <f t="shared" si="10"/>
        <v>0</v>
      </c>
    </row>
    <row r="53" spans="1:17" x14ac:dyDescent="0.3">
      <c r="A53" s="273"/>
      <c r="B53" s="54"/>
      <c r="C53" s="69">
        <v>40</v>
      </c>
      <c r="D53" s="65"/>
      <c r="E53" s="66"/>
      <c r="F53" s="64"/>
      <c r="G53" s="67"/>
      <c r="H53" s="68">
        <f t="shared" si="2"/>
        <v>0</v>
      </c>
      <c r="I53" s="64"/>
      <c r="J53" s="67"/>
      <c r="K53" s="59">
        <f t="shared" si="8"/>
        <v>0</v>
      </c>
      <c r="L53" s="60"/>
      <c r="M53" s="61"/>
      <c r="N53" s="61"/>
      <c r="O53" s="62">
        <f t="shared" si="3"/>
        <v>0</v>
      </c>
      <c r="P53" s="63">
        <f t="shared" si="9"/>
        <v>1</v>
      </c>
      <c r="Q53" s="62">
        <f t="shared" si="10"/>
        <v>0</v>
      </c>
    </row>
    <row r="54" spans="1:17" x14ac:dyDescent="0.3">
      <c r="A54" s="273"/>
      <c r="B54" s="54"/>
      <c r="C54" s="69">
        <v>41</v>
      </c>
      <c r="D54" s="65"/>
      <c r="E54" s="66"/>
      <c r="F54" s="64"/>
      <c r="G54" s="67"/>
      <c r="H54" s="68">
        <f>F54*G54</f>
        <v>0</v>
      </c>
      <c r="I54" s="64"/>
      <c r="J54" s="67"/>
      <c r="K54" s="59">
        <f t="shared" si="8"/>
        <v>0</v>
      </c>
      <c r="L54" s="60"/>
      <c r="M54" s="61"/>
      <c r="N54" s="61"/>
      <c r="O54" s="62">
        <f t="shared" si="3"/>
        <v>0</v>
      </c>
      <c r="P54" s="63">
        <f t="shared" si="9"/>
        <v>1</v>
      </c>
      <c r="Q54" s="62">
        <f t="shared" si="10"/>
        <v>0</v>
      </c>
    </row>
    <row r="55" spans="1:17" x14ac:dyDescent="0.3">
      <c r="A55" s="273"/>
      <c r="B55" s="54"/>
      <c r="C55" s="69">
        <v>42</v>
      </c>
      <c r="D55" s="65"/>
      <c r="E55" s="66"/>
      <c r="F55" s="64"/>
      <c r="G55" s="67"/>
      <c r="H55" s="68">
        <f t="shared" si="2"/>
        <v>0</v>
      </c>
      <c r="I55" s="64"/>
      <c r="J55" s="67"/>
      <c r="K55" s="59">
        <f t="shared" si="8"/>
        <v>0</v>
      </c>
      <c r="L55" s="60"/>
      <c r="M55" s="61"/>
      <c r="N55" s="61"/>
      <c r="O55" s="62">
        <f t="shared" si="3"/>
        <v>0</v>
      </c>
      <c r="P55" s="63">
        <f t="shared" si="9"/>
        <v>1</v>
      </c>
      <c r="Q55" s="62">
        <f t="shared" si="10"/>
        <v>0</v>
      </c>
    </row>
    <row r="56" spans="1:17" x14ac:dyDescent="0.3">
      <c r="A56" s="273"/>
      <c r="B56" s="54"/>
      <c r="C56" s="69">
        <v>43</v>
      </c>
      <c r="D56" s="65"/>
      <c r="E56" s="66"/>
      <c r="F56" s="64"/>
      <c r="G56" s="67"/>
      <c r="H56" s="68">
        <f t="shared" si="2"/>
        <v>0</v>
      </c>
      <c r="I56" s="64"/>
      <c r="J56" s="67"/>
      <c r="K56" s="59">
        <f t="shared" si="8"/>
        <v>0</v>
      </c>
      <c r="L56" s="60"/>
      <c r="M56" s="61"/>
      <c r="N56" s="61"/>
      <c r="O56" s="62">
        <f t="shared" si="3"/>
        <v>0</v>
      </c>
      <c r="P56" s="63">
        <f t="shared" si="9"/>
        <v>1</v>
      </c>
      <c r="Q56" s="62">
        <f t="shared" si="10"/>
        <v>0</v>
      </c>
    </row>
    <row r="57" spans="1:17" x14ac:dyDescent="0.3">
      <c r="A57" s="273"/>
      <c r="B57" s="54"/>
      <c r="C57" s="69">
        <v>44</v>
      </c>
      <c r="D57" s="65"/>
      <c r="E57" s="66"/>
      <c r="F57" s="64"/>
      <c r="G57" s="67"/>
      <c r="H57" s="68">
        <f t="shared" si="2"/>
        <v>0</v>
      </c>
      <c r="I57" s="64"/>
      <c r="J57" s="67"/>
      <c r="K57" s="59">
        <f t="shared" si="8"/>
        <v>0</v>
      </c>
      <c r="L57" s="60"/>
      <c r="M57" s="61"/>
      <c r="N57" s="61"/>
      <c r="O57" s="62">
        <f t="shared" si="3"/>
        <v>0</v>
      </c>
      <c r="P57" s="63">
        <f t="shared" si="9"/>
        <v>1</v>
      </c>
      <c r="Q57" s="62">
        <f t="shared" si="10"/>
        <v>0</v>
      </c>
    </row>
    <row r="58" spans="1:17" ht="12.5" thickBot="1" x14ac:dyDescent="0.35">
      <c r="A58" s="274"/>
      <c r="B58" s="70"/>
      <c r="C58" s="71">
        <v>45</v>
      </c>
      <c r="D58" s="72"/>
      <c r="E58" s="73"/>
      <c r="F58" s="74"/>
      <c r="G58" s="75"/>
      <c r="H58" s="76">
        <f t="shared" si="2"/>
        <v>0</v>
      </c>
      <c r="I58" s="74"/>
      <c r="J58" s="75"/>
      <c r="K58" s="77">
        <f t="shared" si="8"/>
        <v>0</v>
      </c>
      <c r="L58" s="78"/>
      <c r="M58" s="79"/>
      <c r="N58" s="79"/>
      <c r="O58" s="80">
        <f t="shared" si="3"/>
        <v>0</v>
      </c>
      <c r="P58" s="81">
        <f t="shared" si="9"/>
        <v>1</v>
      </c>
      <c r="Q58" s="80">
        <f t="shared" si="10"/>
        <v>0</v>
      </c>
    </row>
    <row r="59" spans="1:17" x14ac:dyDescent="0.3">
      <c r="D59" s="82"/>
      <c r="E59" s="82"/>
      <c r="F59" s="83"/>
      <c r="G59" s="84"/>
      <c r="H59" s="84"/>
      <c r="I59" s="83"/>
      <c r="J59" s="84"/>
      <c r="K59" s="84"/>
      <c r="L59" s="85"/>
      <c r="M59" s="85"/>
      <c r="N59" s="85"/>
      <c r="O59" s="84"/>
      <c r="P59" s="86"/>
      <c r="Q59" s="87"/>
    </row>
    <row r="60" spans="1:17" ht="12.5" thickBot="1" x14ac:dyDescent="0.35">
      <c r="C60" s="83"/>
      <c r="D60" s="82"/>
      <c r="E60" s="82"/>
      <c r="F60" s="83"/>
      <c r="G60" s="88"/>
      <c r="H60" s="89"/>
      <c r="I60" s="83"/>
      <c r="J60" s="88"/>
      <c r="K60" s="89"/>
      <c r="L60" s="89"/>
      <c r="M60" s="89"/>
      <c r="N60" s="89"/>
      <c r="O60" s="85"/>
      <c r="P60" s="85"/>
      <c r="Q60" s="85"/>
    </row>
    <row r="61" spans="1:17" ht="12.5" thickBot="1" x14ac:dyDescent="0.35">
      <c r="A61" s="90" t="s">
        <v>25</v>
      </c>
      <c r="B61" s="91">
        <f>COUNTIF(B6:B58,"YES")</f>
        <v>2</v>
      </c>
      <c r="C61" s="92"/>
      <c r="D61" s="93"/>
      <c r="E61" s="93"/>
      <c r="F61" s="94">
        <f>SUM(F6:F58)</f>
        <v>55</v>
      </c>
      <c r="G61" s="95"/>
      <c r="H61" s="96">
        <f>SUM(H6:H58)</f>
        <v>10125</v>
      </c>
      <c r="I61" s="94">
        <f>SUM(I6:I58)</f>
        <v>4</v>
      </c>
      <c r="J61" s="95"/>
      <c r="K61" s="96">
        <f>SUM(K6:K58)</f>
        <v>600</v>
      </c>
      <c r="L61" s="97">
        <f>SUM(L6:L58)</f>
        <v>65000</v>
      </c>
      <c r="M61" s="98">
        <f t="shared" ref="M61:N61" si="11">SUM(M6:M58)</f>
        <v>0</v>
      </c>
      <c r="N61" s="98">
        <f t="shared" si="11"/>
        <v>0</v>
      </c>
      <c r="O61" s="98">
        <f>SUM(O6:O58)</f>
        <v>75725</v>
      </c>
      <c r="P61" s="99"/>
      <c r="Q61" s="99">
        <f>SUM(Q6:Q60)</f>
        <v>18950</v>
      </c>
    </row>
    <row r="62" spans="1:17" x14ac:dyDescent="0.3">
      <c r="A62" s="100"/>
      <c r="F62" s="101"/>
      <c r="G62" s="1"/>
      <c r="H62" s="102"/>
      <c r="I62" s="101"/>
      <c r="J62" s="1"/>
      <c r="K62" s="102"/>
      <c r="L62" s="102"/>
      <c r="M62" s="102"/>
      <c r="N62" s="102"/>
      <c r="O62" s="102"/>
      <c r="P62" s="103"/>
      <c r="Q62" s="103"/>
    </row>
    <row r="63" spans="1:17" x14ac:dyDescent="0.3">
      <c r="A63" s="275" t="s">
        <v>26</v>
      </c>
      <c r="B63" s="276"/>
      <c r="C63" s="276"/>
      <c r="D63" s="276"/>
      <c r="E63" s="276"/>
      <c r="F63" s="276"/>
      <c r="G63" s="276"/>
      <c r="H63" s="277"/>
      <c r="I63" s="1"/>
      <c r="J63" s="299" t="s">
        <v>27</v>
      </c>
      <c r="K63" s="299"/>
      <c r="L63" s="299"/>
      <c r="M63" s="299"/>
      <c r="N63" s="299"/>
      <c r="O63" s="299"/>
      <c r="P63" s="299"/>
      <c r="Q63" s="299"/>
    </row>
    <row r="64" spans="1:17" ht="28.9" customHeight="1" x14ac:dyDescent="0.3">
      <c r="A64" s="104" t="s">
        <v>28</v>
      </c>
      <c r="B64" s="285" t="s">
        <v>29</v>
      </c>
      <c r="C64" s="286"/>
      <c r="D64" s="286"/>
      <c r="E64" s="286"/>
      <c r="F64" s="286"/>
      <c r="G64" s="287"/>
      <c r="H64" s="105" t="s">
        <v>30</v>
      </c>
      <c r="I64" s="1"/>
      <c r="J64" s="106"/>
      <c r="K64" s="296" t="s">
        <v>68</v>
      </c>
      <c r="L64" s="297"/>
      <c r="M64" s="298"/>
      <c r="N64" s="296" t="s">
        <v>69</v>
      </c>
      <c r="O64" s="297"/>
      <c r="P64" s="298"/>
      <c r="Q64" s="300" t="s">
        <v>70</v>
      </c>
    </row>
    <row r="65" spans="1:17" x14ac:dyDescent="0.3">
      <c r="A65" s="107"/>
      <c r="B65" s="288"/>
      <c r="C65" s="289"/>
      <c r="D65" s="289"/>
      <c r="E65" s="289"/>
      <c r="F65" s="289"/>
      <c r="G65" s="290"/>
      <c r="H65" s="108"/>
      <c r="I65" s="1"/>
      <c r="J65" s="106"/>
      <c r="K65" s="109" t="s">
        <v>31</v>
      </c>
      <c r="L65" s="105" t="s">
        <v>15</v>
      </c>
      <c r="M65" s="105" t="s">
        <v>16</v>
      </c>
      <c r="N65" s="109" t="s">
        <v>31</v>
      </c>
      <c r="O65" s="105" t="s">
        <v>15</v>
      </c>
      <c r="P65" s="105" t="s">
        <v>16</v>
      </c>
      <c r="Q65" s="301"/>
    </row>
    <row r="66" spans="1:17" x14ac:dyDescent="0.3">
      <c r="A66" s="110"/>
      <c r="B66" s="288"/>
      <c r="C66" s="289"/>
      <c r="D66" s="289"/>
      <c r="E66" s="289"/>
      <c r="F66" s="289"/>
      <c r="G66" s="290"/>
      <c r="H66" s="108"/>
      <c r="I66" s="1"/>
      <c r="J66" s="65" t="s">
        <v>32</v>
      </c>
      <c r="K66" s="111"/>
      <c r="L66" s="108"/>
      <c r="M66" s="112">
        <f>SUM(K66*L66)</f>
        <v>0</v>
      </c>
      <c r="N66" s="111"/>
      <c r="O66" s="108"/>
      <c r="P66" s="112">
        <f>SUM(N66*O66)</f>
        <v>0</v>
      </c>
      <c r="Q66" s="113">
        <f>SUM(O66,L66)</f>
        <v>0</v>
      </c>
    </row>
    <row r="67" spans="1:17" x14ac:dyDescent="0.3">
      <c r="A67" s="110"/>
      <c r="B67" s="288"/>
      <c r="C67" s="289"/>
      <c r="D67" s="289"/>
      <c r="E67" s="289"/>
      <c r="F67" s="289"/>
      <c r="G67" s="290"/>
      <c r="H67" s="108"/>
      <c r="I67" s="1"/>
      <c r="J67" s="114" t="s">
        <v>33</v>
      </c>
      <c r="K67" s="115"/>
      <c r="L67" s="108"/>
      <c r="M67" s="112">
        <f>SUM(K67*L67)</f>
        <v>0</v>
      </c>
      <c r="N67" s="111"/>
      <c r="O67" s="108"/>
      <c r="P67" s="112">
        <f>SUM(N67*O67)</f>
        <v>0</v>
      </c>
      <c r="Q67" s="113">
        <f>SUM(O67,L67)</f>
        <v>0</v>
      </c>
    </row>
    <row r="68" spans="1:17" x14ac:dyDescent="0.3">
      <c r="A68" s="110"/>
      <c r="B68" s="288"/>
      <c r="C68" s="289"/>
      <c r="D68" s="289"/>
      <c r="E68" s="289"/>
      <c r="F68" s="289"/>
      <c r="G68" s="290"/>
      <c r="H68" s="108"/>
      <c r="I68" s="83"/>
      <c r="J68" s="302" t="s">
        <v>34</v>
      </c>
      <c r="K68" s="302"/>
      <c r="L68" s="302"/>
      <c r="M68" s="302"/>
      <c r="N68" s="302"/>
      <c r="O68" s="302"/>
      <c r="P68" s="302"/>
      <c r="Q68" s="116">
        <f>SUM(Q66:Q67)</f>
        <v>0</v>
      </c>
    </row>
    <row r="69" spans="1:17" x14ac:dyDescent="0.3">
      <c r="A69" s="110"/>
      <c r="B69" s="288"/>
      <c r="C69" s="289"/>
      <c r="D69" s="289"/>
      <c r="E69" s="289"/>
      <c r="F69" s="289"/>
      <c r="G69" s="290"/>
      <c r="H69" s="108"/>
      <c r="I69" s="82"/>
      <c r="J69" s="82"/>
      <c r="K69" s="117"/>
      <c r="L69" s="117"/>
      <c r="M69" s="117"/>
      <c r="N69" s="117"/>
      <c r="O69" s="103"/>
      <c r="P69" s="103"/>
      <c r="Q69" s="103"/>
    </row>
    <row r="70" spans="1:17" x14ac:dyDescent="0.3">
      <c r="B70" s="90" t="s">
        <v>35</v>
      </c>
      <c r="C70" s="90"/>
      <c r="D70" s="90"/>
      <c r="E70" s="90"/>
      <c r="F70" s="90"/>
      <c r="G70" s="90"/>
      <c r="H70" s="116">
        <f>SUM(H65:H69)</f>
        <v>0</v>
      </c>
      <c r="I70" s="1"/>
      <c r="J70" s="275" t="s">
        <v>36</v>
      </c>
      <c r="K70" s="276"/>
      <c r="L70" s="276"/>
      <c r="M70" s="276"/>
      <c r="N70" s="276"/>
      <c r="O70" s="276"/>
      <c r="P70" s="276"/>
      <c r="Q70" s="277"/>
    </row>
    <row r="71" spans="1:17" x14ac:dyDescent="0.3">
      <c r="G71" s="1"/>
      <c r="H71" s="1"/>
      <c r="I71" s="1"/>
      <c r="J71" s="104" t="s">
        <v>12</v>
      </c>
      <c r="K71" s="104" t="s">
        <v>13</v>
      </c>
      <c r="L71" s="296" t="s">
        <v>37</v>
      </c>
      <c r="M71" s="297"/>
      <c r="N71" s="297"/>
      <c r="O71" s="297"/>
      <c r="P71" s="298"/>
      <c r="Q71" s="105" t="s">
        <v>30</v>
      </c>
    </row>
    <row r="72" spans="1:17" x14ac:dyDescent="0.3">
      <c r="A72" s="275" t="s">
        <v>38</v>
      </c>
      <c r="B72" s="276"/>
      <c r="C72" s="276"/>
      <c r="D72" s="276"/>
      <c r="E72" s="276"/>
      <c r="F72" s="276"/>
      <c r="G72" s="276"/>
      <c r="H72" s="277"/>
      <c r="I72" s="1"/>
      <c r="J72" s="110"/>
      <c r="K72" s="110"/>
      <c r="L72" s="288"/>
      <c r="M72" s="289"/>
      <c r="N72" s="289"/>
      <c r="O72" s="289"/>
      <c r="P72" s="290"/>
      <c r="Q72" s="108"/>
    </row>
    <row r="73" spans="1:17" x14ac:dyDescent="0.3">
      <c r="A73" s="104" t="s">
        <v>39</v>
      </c>
      <c r="B73" s="285" t="s">
        <v>40</v>
      </c>
      <c r="C73" s="286"/>
      <c r="D73" s="286"/>
      <c r="E73" s="286"/>
      <c r="F73" s="286"/>
      <c r="G73" s="287"/>
      <c r="H73" s="105" t="s">
        <v>30</v>
      </c>
      <c r="I73" s="1"/>
      <c r="J73" s="110"/>
      <c r="K73" s="110"/>
      <c r="L73" s="288"/>
      <c r="M73" s="289"/>
      <c r="N73" s="289"/>
      <c r="O73" s="289"/>
      <c r="P73" s="290"/>
      <c r="Q73" s="108"/>
    </row>
    <row r="74" spans="1:17" x14ac:dyDescent="0.3">
      <c r="A74" s="107"/>
      <c r="B74" s="288"/>
      <c r="C74" s="289"/>
      <c r="D74" s="289"/>
      <c r="E74" s="289"/>
      <c r="F74" s="289"/>
      <c r="G74" s="290"/>
      <c r="H74" s="67"/>
      <c r="I74" s="1"/>
      <c r="J74" s="110"/>
      <c r="K74" s="110"/>
      <c r="L74" s="288"/>
      <c r="M74" s="289"/>
      <c r="N74" s="289"/>
      <c r="O74" s="289"/>
      <c r="P74" s="290"/>
      <c r="Q74" s="108"/>
    </row>
    <row r="75" spans="1:17" x14ac:dyDescent="0.3">
      <c r="A75" s="110"/>
      <c r="B75" s="288"/>
      <c r="C75" s="289"/>
      <c r="D75" s="289"/>
      <c r="E75" s="289"/>
      <c r="F75" s="289"/>
      <c r="G75" s="290"/>
      <c r="H75" s="67"/>
      <c r="I75" s="1"/>
      <c r="J75" s="110"/>
      <c r="K75" s="110"/>
      <c r="L75" s="288"/>
      <c r="M75" s="289"/>
      <c r="N75" s="289"/>
      <c r="O75" s="289"/>
      <c r="P75" s="290"/>
      <c r="Q75" s="108"/>
    </row>
    <row r="76" spans="1:17" x14ac:dyDescent="0.3">
      <c r="A76" s="110"/>
      <c r="B76" s="288"/>
      <c r="C76" s="289"/>
      <c r="D76" s="289"/>
      <c r="E76" s="289"/>
      <c r="F76" s="289"/>
      <c r="G76" s="290"/>
      <c r="H76" s="67"/>
      <c r="I76" s="1"/>
      <c r="J76" s="110"/>
      <c r="K76" s="110"/>
      <c r="L76" s="288"/>
      <c r="M76" s="289"/>
      <c r="N76" s="289"/>
      <c r="O76" s="289"/>
      <c r="P76" s="290"/>
      <c r="Q76" s="108"/>
    </row>
    <row r="77" spans="1:17" x14ac:dyDescent="0.3">
      <c r="A77" s="110"/>
      <c r="B77" s="288"/>
      <c r="C77" s="289"/>
      <c r="D77" s="289"/>
      <c r="E77" s="289"/>
      <c r="F77" s="289"/>
      <c r="G77" s="290"/>
      <c r="H77" s="67"/>
      <c r="I77" s="1"/>
      <c r="J77" s="303" t="s">
        <v>41</v>
      </c>
      <c r="K77" s="303"/>
      <c r="L77" s="303"/>
      <c r="M77" s="303"/>
      <c r="N77" s="303"/>
      <c r="O77" s="303"/>
      <c r="P77" s="303"/>
      <c r="Q77" s="116">
        <f>SUM(Q72:Q76)</f>
        <v>0</v>
      </c>
    </row>
    <row r="78" spans="1:17" x14ac:dyDescent="0.3">
      <c r="A78" s="110"/>
      <c r="B78" s="288"/>
      <c r="C78" s="289"/>
      <c r="D78" s="289"/>
      <c r="E78" s="289"/>
      <c r="F78" s="289"/>
      <c r="G78" s="290"/>
      <c r="H78" s="67"/>
      <c r="I78" s="1"/>
      <c r="J78" s="3" t="s">
        <v>42</v>
      </c>
      <c r="K78" s="3"/>
      <c r="L78" s="3"/>
      <c r="M78" s="3"/>
      <c r="N78" s="3"/>
      <c r="O78" s="3"/>
      <c r="P78" s="3"/>
      <c r="Q78" s="3"/>
    </row>
    <row r="79" spans="1:17" ht="12.5" thickBot="1" x14ac:dyDescent="0.35">
      <c r="B79" s="90" t="s">
        <v>35</v>
      </c>
      <c r="C79" s="90"/>
      <c r="D79" s="90"/>
      <c r="E79" s="90"/>
      <c r="F79" s="90"/>
      <c r="G79" s="90"/>
      <c r="H79" s="116">
        <f>SUM(H74:H78)</f>
        <v>0</v>
      </c>
      <c r="I79" s="1"/>
      <c r="J79" s="1"/>
      <c r="K79" s="1"/>
      <c r="L79" s="1"/>
      <c r="M79" s="1"/>
      <c r="N79" s="1"/>
    </row>
    <row r="80" spans="1:17" ht="24.5" thickBot="1" x14ac:dyDescent="0.35">
      <c r="F80" s="1"/>
      <c r="G80" s="1"/>
      <c r="H80" s="1"/>
      <c r="I80" s="1"/>
      <c r="J80" s="1"/>
      <c r="K80" s="1"/>
      <c r="L80" s="1"/>
      <c r="M80" s="1"/>
      <c r="N80" s="118" t="s">
        <v>43</v>
      </c>
      <c r="O80" s="118" t="s">
        <v>11</v>
      </c>
      <c r="P80" s="118" t="s">
        <v>44</v>
      </c>
      <c r="Q80" s="118" t="s">
        <v>45</v>
      </c>
    </row>
    <row r="81" spans="1:17" ht="12.5" thickBot="1" x14ac:dyDescent="0.35">
      <c r="A81" s="119" t="s">
        <v>46</v>
      </c>
      <c r="F81" s="1"/>
      <c r="G81" s="1"/>
      <c r="H81" s="1"/>
      <c r="I81" s="1"/>
      <c r="J81" s="1"/>
      <c r="K81" s="1"/>
      <c r="L81" s="1"/>
      <c r="M81" s="1"/>
      <c r="N81" s="120">
        <f>SUM(O61+Q68+H70+Q77+H79)</f>
        <v>75725</v>
      </c>
      <c r="O81" s="120">
        <f>SUM(Q61+Q68+H70+Q77+H79)</f>
        <v>18950</v>
      </c>
      <c r="P81" s="121"/>
      <c r="Q81" s="122" t="str">
        <f>IF(O81&gt;P81,"NO","YES")</f>
        <v>NO</v>
      </c>
    </row>
    <row r="82" spans="1:17" x14ac:dyDescent="0.3">
      <c r="C82" s="123"/>
      <c r="F82" s="1"/>
      <c r="G82" s="1"/>
      <c r="H82" s="1"/>
      <c r="I82" s="1"/>
      <c r="J82" s="1"/>
      <c r="K82" s="1"/>
      <c r="L82" s="1"/>
      <c r="M82" s="1"/>
      <c r="N82" s="1"/>
    </row>
    <row r="83" spans="1:17" x14ac:dyDescent="0.3">
      <c r="C83" s="294"/>
      <c r="D83" s="294"/>
      <c r="E83" s="294"/>
      <c r="F83" s="294"/>
      <c r="G83" s="294"/>
      <c r="H83" s="294"/>
      <c r="I83" s="294"/>
      <c r="J83" s="294"/>
      <c r="K83" s="294"/>
      <c r="L83" s="294"/>
      <c r="M83" s="294"/>
      <c r="N83" s="294"/>
      <c r="O83" s="294"/>
      <c r="P83" s="294"/>
      <c r="Q83" s="294"/>
    </row>
    <row r="84" spans="1:17" x14ac:dyDescent="0.3">
      <c r="C84" s="294"/>
      <c r="D84" s="294"/>
      <c r="E84" s="294"/>
      <c r="F84" s="294"/>
      <c r="G84" s="294"/>
      <c r="H84" s="294"/>
      <c r="I84" s="294"/>
      <c r="J84" s="294"/>
      <c r="K84" s="294"/>
      <c r="L84" s="294"/>
      <c r="M84" s="294"/>
      <c r="N84" s="294"/>
      <c r="O84" s="294"/>
      <c r="P84" s="294"/>
      <c r="Q84" s="294"/>
    </row>
    <row r="85" spans="1:17" x14ac:dyDescent="0.3">
      <c r="A85" s="295"/>
      <c r="B85" s="295"/>
      <c r="C85" s="295"/>
      <c r="D85" s="295"/>
      <c r="E85" s="295"/>
      <c r="F85" s="295"/>
      <c r="G85" s="1"/>
      <c r="H85" s="295"/>
      <c r="I85" s="295"/>
      <c r="J85" s="295"/>
      <c r="K85" s="295"/>
      <c r="L85" s="295"/>
      <c r="M85" s="295"/>
      <c r="N85" s="1"/>
    </row>
    <row r="86" spans="1:17" x14ac:dyDescent="0.3">
      <c r="A86" s="304" t="s">
        <v>47</v>
      </c>
      <c r="B86" s="304"/>
      <c r="C86" s="304"/>
      <c r="D86" s="304"/>
      <c r="E86" s="305" t="s">
        <v>48</v>
      </c>
      <c r="F86" s="305"/>
      <c r="G86" s="1"/>
      <c r="H86" s="306" t="s">
        <v>49</v>
      </c>
      <c r="I86" s="306"/>
      <c r="J86" s="306"/>
      <c r="K86" s="306"/>
      <c r="L86" s="305" t="s">
        <v>48</v>
      </c>
      <c r="M86" s="305"/>
      <c r="N86" s="1"/>
    </row>
    <row r="87" spans="1:17" ht="24" customHeight="1" x14ac:dyDescent="0.3">
      <c r="C87" s="1"/>
      <c r="D87" s="126"/>
      <c r="E87" s="126"/>
      <c r="F87" s="126"/>
      <c r="G87" s="126"/>
      <c r="H87" s="126"/>
      <c r="I87" s="126"/>
      <c r="J87" s="126"/>
      <c r="K87" s="126"/>
      <c r="L87" s="126"/>
      <c r="M87" s="126"/>
      <c r="N87" s="126"/>
      <c r="O87" s="126"/>
      <c r="P87" s="126"/>
      <c r="Q87" s="126"/>
    </row>
    <row r="88" spans="1:17" ht="33.75" customHeight="1" x14ac:dyDescent="0.3">
      <c r="C88" s="1"/>
      <c r="F88" s="1"/>
      <c r="G88" s="126"/>
      <c r="H88" s="1"/>
      <c r="I88" s="1"/>
      <c r="J88" s="1"/>
      <c r="K88" s="1"/>
      <c r="L88" s="1"/>
      <c r="M88" s="1"/>
      <c r="N88" s="1"/>
      <c r="O88" s="1"/>
      <c r="P88" s="1"/>
      <c r="Q88" s="1"/>
    </row>
    <row r="89" spans="1:17" x14ac:dyDescent="0.3">
      <c r="C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</row>
    <row r="90" spans="1:17" x14ac:dyDescent="0.3">
      <c r="C90" s="1"/>
      <c r="F90" s="1"/>
      <c r="G90" s="1"/>
      <c r="H90" s="1"/>
      <c r="I90" s="1"/>
      <c r="J90" s="1"/>
      <c r="K90" s="1"/>
      <c r="L90" s="1"/>
      <c r="M90" s="1"/>
      <c r="N90" s="1"/>
    </row>
    <row r="91" spans="1:17" x14ac:dyDescent="0.3">
      <c r="F91" s="1"/>
      <c r="G91" s="1"/>
      <c r="H91" s="1"/>
      <c r="I91" s="1"/>
      <c r="J91" s="1"/>
      <c r="K91" s="1"/>
      <c r="L91" s="1"/>
      <c r="M91" s="1"/>
      <c r="N91" s="1"/>
    </row>
    <row r="92" spans="1:17" x14ac:dyDescent="0.3">
      <c r="F92" s="1"/>
      <c r="G92" s="1"/>
      <c r="H92" s="1"/>
      <c r="I92" s="1"/>
      <c r="J92" s="1"/>
      <c r="K92" s="1"/>
      <c r="L92" s="1"/>
      <c r="M92" s="1"/>
      <c r="N92" s="1"/>
    </row>
    <row r="93" spans="1:17" x14ac:dyDescent="0.3">
      <c r="F93" s="1"/>
      <c r="G93" s="1"/>
      <c r="H93" s="1"/>
      <c r="I93" s="1"/>
      <c r="J93" s="1"/>
      <c r="K93" s="1"/>
      <c r="L93" s="1"/>
      <c r="M93" s="1"/>
      <c r="N93" s="1"/>
    </row>
    <row r="94" spans="1:17" x14ac:dyDescent="0.3">
      <c r="F94" s="1"/>
      <c r="G94" s="1"/>
      <c r="H94" s="1"/>
      <c r="I94" s="1"/>
      <c r="J94" s="1"/>
      <c r="K94" s="1"/>
      <c r="L94" s="1"/>
      <c r="M94" s="1"/>
      <c r="N94" s="1"/>
    </row>
  </sheetData>
  <sheetProtection algorithmName="SHA-512" hashValue="Se0e1yn7Gi+wR9SEOLd4d2t+bNI49srtprtU9jowtmBFieDv9Aaa3OLLoMl6Zqzftx+lakk/SZGGqw6c45++mw==" saltValue="gjZttWqmEEd9PgZTG7YTgw==" spinCount="100000" sheet="1" objects="1" scenarios="1"/>
  <mergeCells count="52">
    <mergeCell ref="A86:D86"/>
    <mergeCell ref="E86:F86"/>
    <mergeCell ref="H86:K86"/>
    <mergeCell ref="L86:M86"/>
    <mergeCell ref="B78:G78"/>
    <mergeCell ref="C83:Q83"/>
    <mergeCell ref="C84:Q84"/>
    <mergeCell ref="A85:D85"/>
    <mergeCell ref="E85:F85"/>
    <mergeCell ref="H85:K85"/>
    <mergeCell ref="L85:M85"/>
    <mergeCell ref="B75:G75"/>
    <mergeCell ref="L75:P75"/>
    <mergeCell ref="B76:G76"/>
    <mergeCell ref="L76:P76"/>
    <mergeCell ref="B77:G77"/>
    <mergeCell ref="J77:P77"/>
    <mergeCell ref="A72:H72"/>
    <mergeCell ref="L72:P72"/>
    <mergeCell ref="B73:G73"/>
    <mergeCell ref="L73:P73"/>
    <mergeCell ref="B74:G74"/>
    <mergeCell ref="L74:P74"/>
    <mergeCell ref="A14:A58"/>
    <mergeCell ref="L71:P71"/>
    <mergeCell ref="B64:G64"/>
    <mergeCell ref="K64:M64"/>
    <mergeCell ref="N64:P64"/>
    <mergeCell ref="B69:G69"/>
    <mergeCell ref="J70:Q70"/>
    <mergeCell ref="A63:H63"/>
    <mergeCell ref="J63:Q63"/>
    <mergeCell ref="Q64:Q65"/>
    <mergeCell ref="B65:G65"/>
    <mergeCell ref="B66:G66"/>
    <mergeCell ref="B67:G67"/>
    <mergeCell ref="B68:G68"/>
    <mergeCell ref="J68:P68"/>
    <mergeCell ref="A1:Q1"/>
    <mergeCell ref="A2:Q2"/>
    <mergeCell ref="M3:N3"/>
    <mergeCell ref="A4:A5"/>
    <mergeCell ref="B4:B5"/>
    <mergeCell ref="C4:E4"/>
    <mergeCell ref="F4:H4"/>
    <mergeCell ref="I4:K4"/>
    <mergeCell ref="L4:L5"/>
    <mergeCell ref="M4:M5"/>
    <mergeCell ref="N4:N5"/>
    <mergeCell ref="O4:O5"/>
    <mergeCell ref="P4:P5"/>
    <mergeCell ref="Q4:Q5"/>
  </mergeCells>
  <conditionalFormatting sqref="B61">
    <cfRule type="cellIs" dxfId="3" priority="1" operator="lessThan">
      <formula>5</formula>
    </cfRule>
    <cfRule type="cellIs" dxfId="2" priority="2" operator="greaterThan">
      <formula>4</formula>
    </cfRule>
  </conditionalFormatting>
  <conditionalFormatting sqref="Q81">
    <cfRule type="cellIs" dxfId="1" priority="3" operator="equal">
      <formula>"NO"</formula>
    </cfRule>
    <cfRule type="cellIs" dxfId="0" priority="4" operator="equal">
      <formula>"YES"</formula>
    </cfRule>
  </conditionalFormatting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63FBE5-9962-441A-84A0-C9A33EF104BB}">
  <dimension ref="A1:I55"/>
  <sheetViews>
    <sheetView workbookViewId="0">
      <selection activeCell="B7" sqref="B7"/>
    </sheetView>
  </sheetViews>
  <sheetFormatPr defaultRowHeight="14.5" x14ac:dyDescent="0.35"/>
  <cols>
    <col min="1" max="1" width="6.81640625" customWidth="1"/>
    <col min="2" max="3" width="17.54296875" customWidth="1"/>
    <col min="4" max="4" width="36.26953125" customWidth="1"/>
    <col min="5" max="5" width="13.81640625" customWidth="1"/>
    <col min="6" max="6" width="11.81640625" customWidth="1"/>
    <col min="7" max="7" width="14.81640625" customWidth="1"/>
    <col min="8" max="8" width="75" bestFit="1" customWidth="1"/>
    <col min="9" max="9" width="33.453125" bestFit="1" customWidth="1"/>
  </cols>
  <sheetData>
    <row r="1" spans="1:9" x14ac:dyDescent="0.35">
      <c r="A1" s="308" t="s">
        <v>71</v>
      </c>
      <c r="B1" s="309"/>
      <c r="C1" s="309"/>
      <c r="D1" s="309"/>
      <c r="E1" s="309"/>
      <c r="F1" s="309"/>
      <c r="G1" s="309"/>
      <c r="H1" s="309"/>
      <c r="I1" s="310"/>
    </row>
    <row r="2" spans="1:9" s="216" customFormat="1" ht="15" customHeight="1" x14ac:dyDescent="0.35">
      <c r="A2" s="311" t="s">
        <v>72</v>
      </c>
      <c r="B2" s="312"/>
      <c r="C2" s="312"/>
      <c r="D2" s="312"/>
      <c r="E2" s="312"/>
      <c r="F2" s="312"/>
      <c r="G2" s="312"/>
      <c r="H2" s="312"/>
      <c r="I2" s="313"/>
    </row>
    <row r="3" spans="1:9" s="216" customFormat="1" x14ac:dyDescent="0.35">
      <c r="A3" s="217"/>
      <c r="B3" s="217"/>
      <c r="C3" s="217"/>
      <c r="D3" s="217"/>
      <c r="E3" s="217"/>
      <c r="F3" s="217"/>
      <c r="G3" s="217"/>
      <c r="H3" s="217"/>
    </row>
    <row r="4" spans="1:9" x14ac:dyDescent="0.35">
      <c r="A4" s="314" t="s">
        <v>73</v>
      </c>
      <c r="B4" s="315"/>
      <c r="C4" s="315"/>
      <c r="D4" s="315"/>
      <c r="E4" s="315"/>
      <c r="F4" s="315"/>
      <c r="G4" s="315"/>
      <c r="H4" s="315"/>
      <c r="I4" s="316"/>
    </row>
    <row r="5" spans="1:9" x14ac:dyDescent="0.35">
      <c r="A5" s="218"/>
      <c r="B5" s="219" t="s">
        <v>12</v>
      </c>
      <c r="C5" s="219" t="s">
        <v>13</v>
      </c>
      <c r="D5" s="220" t="s">
        <v>74</v>
      </c>
      <c r="E5" s="221" t="s">
        <v>75</v>
      </c>
      <c r="F5" s="221" t="s">
        <v>76</v>
      </c>
      <c r="G5" s="222" t="s">
        <v>30</v>
      </c>
      <c r="H5" s="222" t="s">
        <v>77</v>
      </c>
      <c r="I5" s="223" t="s">
        <v>78</v>
      </c>
    </row>
    <row r="6" spans="1:9" x14ac:dyDescent="0.35">
      <c r="A6" s="224">
        <f>'[1]Player Payments'!C6</f>
        <v>1</v>
      </c>
      <c r="B6" s="225" t="str">
        <f>'Male Player Payments'!D6</f>
        <v>SENIOR</v>
      </c>
      <c r="C6" s="225" t="str">
        <f>'Male Player Payments'!E6</f>
        <v>COACH</v>
      </c>
      <c r="D6" s="226" t="str">
        <f>'Male Player Payments'!A6</f>
        <v>SENIOR Playing Coach</v>
      </c>
      <c r="E6" s="227">
        <f>'Male Player Payments'!O6*(1-'Male Player Payments'!P6)</f>
        <v>4000</v>
      </c>
      <c r="F6" s="228"/>
      <c r="G6" s="229">
        <f>SUM(E6,F6)</f>
        <v>4000</v>
      </c>
      <c r="H6" s="230" t="s">
        <v>79</v>
      </c>
      <c r="I6" s="230"/>
    </row>
    <row r="7" spans="1:9" x14ac:dyDescent="0.35">
      <c r="A7" s="224">
        <f>'[1]Player Payments'!C7</f>
        <v>1</v>
      </c>
      <c r="B7" s="225" t="str">
        <f>'Male Player Payments'!D7</f>
        <v>SENIOR</v>
      </c>
      <c r="C7" s="225" t="str">
        <f>'Male Player Payments'!E7</f>
        <v>COACH</v>
      </c>
      <c r="D7" s="226" t="str">
        <f>'Male Player Payments'!A7</f>
        <v>SENIOR Playing Assistant Coach</v>
      </c>
      <c r="E7" s="231">
        <f>'Male Player Payments'!O7*(1-'Male Player Payments'!P7)</f>
        <v>1000</v>
      </c>
      <c r="F7" s="228"/>
      <c r="G7" s="229">
        <f t="shared" ref="G7:G11" si="0">SUM(E7,F7)</f>
        <v>1000</v>
      </c>
      <c r="H7" s="230" t="s">
        <v>80</v>
      </c>
      <c r="I7" s="230"/>
    </row>
    <row r="8" spans="1:9" x14ac:dyDescent="0.35">
      <c r="A8" s="224">
        <f>'[1]Player Payments'!C8</f>
        <v>2</v>
      </c>
      <c r="B8" s="225" t="str">
        <f>'Male Player Payments'!D8</f>
        <v>SENIOR</v>
      </c>
      <c r="C8" s="225" t="str">
        <f>'Male Player Payments'!E8</f>
        <v>COACH</v>
      </c>
      <c r="D8" s="226" t="str">
        <f>'Male Player Payments'!A8</f>
        <v>SENIOR Playing Assistant Coach</v>
      </c>
      <c r="E8" s="231">
        <f>'Male Player Payments'!O8*(1-'Male Player Payments'!P8)</f>
        <v>1000</v>
      </c>
      <c r="F8" s="228"/>
      <c r="G8" s="229">
        <f t="shared" si="0"/>
        <v>1000</v>
      </c>
      <c r="H8" s="230" t="s">
        <v>80</v>
      </c>
      <c r="I8" s="230"/>
    </row>
    <row r="9" spans="1:9" x14ac:dyDescent="0.35">
      <c r="A9" s="232">
        <v>1</v>
      </c>
      <c r="B9" s="233" t="str">
        <f>'Male Player Payments'!D9</f>
        <v>RESERVE</v>
      </c>
      <c r="C9" s="233" t="str">
        <f>'Male Player Payments'!E9</f>
        <v>COACH</v>
      </c>
      <c r="D9" s="234" t="str">
        <f>'Male Player Payments'!A9</f>
        <v>RESERVE Playing  Coach</v>
      </c>
      <c r="E9" s="235">
        <f>'Male Player Payments'!O9*(1-'Male Player Payments'!P9)</f>
        <v>2400</v>
      </c>
      <c r="F9" s="236"/>
      <c r="G9" s="237">
        <f t="shared" si="0"/>
        <v>2400</v>
      </c>
      <c r="H9" s="238"/>
      <c r="I9" s="238"/>
    </row>
    <row r="10" spans="1:9" x14ac:dyDescent="0.35">
      <c r="A10" s="232">
        <v>1</v>
      </c>
      <c r="B10" s="233" t="str">
        <f>'Male Player Payments'!D10</f>
        <v>RESERVE</v>
      </c>
      <c r="C10" s="233" t="str">
        <f>'Male Player Payments'!E10</f>
        <v>COACH</v>
      </c>
      <c r="D10" s="234" t="str">
        <f>'Male Player Payments'!A10</f>
        <v>RESERVE Playing Assistant Coach</v>
      </c>
      <c r="E10" s="235">
        <f>'Male Player Payments'!O10*(1-'Male Player Payments'!P10)</f>
        <v>750</v>
      </c>
      <c r="F10" s="236"/>
      <c r="G10" s="237">
        <f t="shared" si="0"/>
        <v>750</v>
      </c>
      <c r="H10" s="238"/>
      <c r="I10" s="238"/>
    </row>
    <row r="11" spans="1:9" x14ac:dyDescent="0.35">
      <c r="A11" s="232">
        <v>2</v>
      </c>
      <c r="B11" s="233" t="str">
        <f>'Male Player Payments'!D11</f>
        <v>RESERVE</v>
      </c>
      <c r="C11" s="233" t="str">
        <f>'Male Player Payments'!E11</f>
        <v>COACH</v>
      </c>
      <c r="D11" s="234" t="str">
        <f>'Male Player Payments'!A11</f>
        <v>RESERVE Playing Assistant Coach</v>
      </c>
      <c r="E11" s="235">
        <f>'Male Player Payments'!O11*(1-'Male Player Payments'!P11)</f>
        <v>750</v>
      </c>
      <c r="F11" s="236"/>
      <c r="G11" s="237">
        <f t="shared" si="0"/>
        <v>750</v>
      </c>
      <c r="H11" s="238"/>
      <c r="I11" s="238"/>
    </row>
    <row r="12" spans="1:9" x14ac:dyDescent="0.35">
      <c r="A12" s="314" t="s">
        <v>81</v>
      </c>
      <c r="B12" s="315"/>
      <c r="C12" s="315"/>
      <c r="D12" s="315"/>
      <c r="E12" s="315"/>
      <c r="F12" s="315"/>
      <c r="G12" s="315"/>
      <c r="H12" s="315"/>
      <c r="I12" s="316"/>
    </row>
    <row r="13" spans="1:9" x14ac:dyDescent="0.35">
      <c r="A13" s="239"/>
      <c r="B13" s="240" t="s">
        <v>12</v>
      </c>
      <c r="C13" s="240" t="s">
        <v>13</v>
      </c>
      <c r="D13" s="241" t="s">
        <v>74</v>
      </c>
      <c r="E13" s="242" t="s">
        <v>75</v>
      </c>
      <c r="F13" s="242" t="s">
        <v>76</v>
      </c>
      <c r="G13" s="223" t="s">
        <v>30</v>
      </c>
      <c r="H13" s="223" t="s">
        <v>77</v>
      </c>
      <c r="I13" s="223" t="s">
        <v>78</v>
      </c>
    </row>
    <row r="14" spans="1:9" x14ac:dyDescent="0.35">
      <c r="A14" s="243">
        <v>1</v>
      </c>
      <c r="B14" s="244" t="s">
        <v>82</v>
      </c>
      <c r="C14" s="244" t="s">
        <v>83</v>
      </c>
      <c r="D14" s="245" t="s">
        <v>84</v>
      </c>
      <c r="E14" s="246">
        <v>5000</v>
      </c>
      <c r="F14" s="244"/>
      <c r="G14" s="247">
        <f>SUM(E14,F14)</f>
        <v>5000</v>
      </c>
      <c r="H14" s="248"/>
      <c r="I14" s="248"/>
    </row>
    <row r="15" spans="1:9" x14ac:dyDescent="0.35">
      <c r="A15" s="243">
        <v>2</v>
      </c>
      <c r="B15" s="244" t="s">
        <v>85</v>
      </c>
      <c r="C15" s="244" t="s">
        <v>83</v>
      </c>
      <c r="D15" s="245" t="s">
        <v>86</v>
      </c>
      <c r="E15" s="246">
        <v>2500</v>
      </c>
      <c r="F15" s="244"/>
      <c r="G15" s="247">
        <f t="shared" ref="G15:G21" si="1">SUM(E15,F15)</f>
        <v>2500</v>
      </c>
      <c r="H15" s="248"/>
      <c r="I15" s="248"/>
    </row>
    <row r="16" spans="1:9" x14ac:dyDescent="0.35">
      <c r="A16" s="243">
        <v>3</v>
      </c>
      <c r="B16" s="244"/>
      <c r="C16" s="244"/>
      <c r="D16" s="249"/>
      <c r="E16" s="246">
        <v>0</v>
      </c>
      <c r="F16" s="244"/>
      <c r="G16" s="247">
        <f t="shared" si="1"/>
        <v>0</v>
      </c>
      <c r="H16" s="248"/>
      <c r="I16" s="248"/>
    </row>
    <row r="17" spans="1:9" x14ac:dyDescent="0.35">
      <c r="A17" s="243">
        <v>4</v>
      </c>
      <c r="B17" s="244"/>
      <c r="C17" s="244"/>
      <c r="D17" s="249"/>
      <c r="E17" s="246">
        <v>0</v>
      </c>
      <c r="F17" s="244"/>
      <c r="G17" s="247">
        <f t="shared" si="1"/>
        <v>0</v>
      </c>
      <c r="H17" s="248"/>
      <c r="I17" s="248"/>
    </row>
    <row r="18" spans="1:9" x14ac:dyDescent="0.35">
      <c r="A18" s="243">
        <v>5</v>
      </c>
      <c r="B18" s="244"/>
      <c r="C18" s="244"/>
      <c r="D18" s="249"/>
      <c r="E18" s="246">
        <v>0</v>
      </c>
      <c r="F18" s="244"/>
      <c r="G18" s="247">
        <f t="shared" si="1"/>
        <v>0</v>
      </c>
      <c r="H18" s="248"/>
      <c r="I18" s="248"/>
    </row>
    <row r="19" spans="1:9" x14ac:dyDescent="0.35">
      <c r="A19" s="243">
        <v>6</v>
      </c>
      <c r="B19" s="244"/>
      <c r="C19" s="244"/>
      <c r="D19" s="249"/>
      <c r="E19" s="246">
        <v>0</v>
      </c>
      <c r="F19" s="244"/>
      <c r="G19" s="247">
        <f t="shared" si="1"/>
        <v>0</v>
      </c>
      <c r="H19" s="248"/>
      <c r="I19" s="248"/>
    </row>
    <row r="20" spans="1:9" x14ac:dyDescent="0.35">
      <c r="A20" s="243">
        <v>7</v>
      </c>
      <c r="B20" s="244"/>
      <c r="C20" s="244"/>
      <c r="D20" s="249"/>
      <c r="E20" s="246">
        <v>0</v>
      </c>
      <c r="F20" s="244"/>
      <c r="G20" s="247">
        <f t="shared" si="1"/>
        <v>0</v>
      </c>
      <c r="H20" s="248"/>
      <c r="I20" s="248"/>
    </row>
    <row r="21" spans="1:9" x14ac:dyDescent="0.35">
      <c r="A21" s="243">
        <v>8</v>
      </c>
      <c r="B21" s="244"/>
      <c r="C21" s="244"/>
      <c r="D21" s="249"/>
      <c r="E21" s="246">
        <v>0</v>
      </c>
      <c r="F21" s="244"/>
      <c r="G21" s="247">
        <f t="shared" si="1"/>
        <v>0</v>
      </c>
      <c r="H21" s="248"/>
      <c r="I21" s="248"/>
    </row>
    <row r="22" spans="1:9" x14ac:dyDescent="0.35">
      <c r="A22" s="307" t="s">
        <v>87</v>
      </c>
      <c r="B22" s="307"/>
      <c r="C22" s="307"/>
      <c r="D22" s="307"/>
      <c r="E22" s="307"/>
      <c r="F22" s="307"/>
      <c r="G22" s="213">
        <f>SUM(G6:G11,G14:G21)</f>
        <v>17400</v>
      </c>
    </row>
    <row r="25" spans="1:9" x14ac:dyDescent="0.35">
      <c r="A25" s="314" t="s">
        <v>88</v>
      </c>
      <c r="B25" s="315"/>
      <c r="C25" s="315"/>
      <c r="D25" s="315"/>
      <c r="E25" s="315"/>
      <c r="F25" s="315"/>
      <c r="G25" s="315"/>
      <c r="H25" s="315"/>
      <c r="I25" s="316"/>
    </row>
    <row r="26" spans="1:9" x14ac:dyDescent="0.35">
      <c r="A26" s="239"/>
      <c r="B26" s="240" t="s">
        <v>12</v>
      </c>
      <c r="C26" s="240" t="s">
        <v>13</v>
      </c>
      <c r="D26" s="241" t="s">
        <v>74</v>
      </c>
      <c r="E26" s="242" t="s">
        <v>75</v>
      </c>
      <c r="F26" s="242" t="s">
        <v>76</v>
      </c>
      <c r="G26" s="223" t="s">
        <v>30</v>
      </c>
      <c r="H26" s="223" t="s">
        <v>77</v>
      </c>
      <c r="I26" s="223" t="s">
        <v>78</v>
      </c>
    </row>
    <row r="27" spans="1:9" x14ac:dyDescent="0.35">
      <c r="A27" s="243">
        <v>1</v>
      </c>
      <c r="B27" s="244"/>
      <c r="C27" s="244"/>
      <c r="D27" s="245"/>
      <c r="E27" s="246"/>
      <c r="F27" s="244"/>
      <c r="G27" s="247">
        <f>SUM(E27,F27)</f>
        <v>0</v>
      </c>
      <c r="H27" s="248"/>
      <c r="I27" s="248"/>
    </row>
    <row r="28" spans="1:9" x14ac:dyDescent="0.35">
      <c r="A28" s="243">
        <v>2</v>
      </c>
      <c r="B28" s="244"/>
      <c r="C28" s="244"/>
      <c r="D28" s="245"/>
      <c r="E28" s="246"/>
      <c r="F28" s="244"/>
      <c r="G28" s="247">
        <f t="shared" ref="G28" si="2">SUM(E28,F28)</f>
        <v>0</v>
      </c>
      <c r="H28" s="248"/>
      <c r="I28" s="248"/>
    </row>
    <row r="29" spans="1:9" x14ac:dyDescent="0.35">
      <c r="A29" s="243">
        <v>3</v>
      </c>
      <c r="B29" s="244"/>
      <c r="C29" s="244"/>
      <c r="D29" s="245"/>
      <c r="E29" s="246"/>
      <c r="F29" s="244"/>
      <c r="G29" s="247">
        <f>SUM(E29,F29)</f>
        <v>0</v>
      </c>
      <c r="H29" s="248"/>
      <c r="I29" s="248"/>
    </row>
    <row r="30" spans="1:9" x14ac:dyDescent="0.35">
      <c r="A30" s="243">
        <v>4</v>
      </c>
      <c r="B30" s="244"/>
      <c r="C30" s="244"/>
      <c r="D30" s="245"/>
      <c r="E30" s="246"/>
      <c r="F30" s="244"/>
      <c r="G30" s="247">
        <f t="shared" ref="G30" si="3">SUM(E30,F30)</f>
        <v>0</v>
      </c>
      <c r="H30" s="248"/>
      <c r="I30" s="248"/>
    </row>
    <row r="31" spans="1:9" x14ac:dyDescent="0.35">
      <c r="A31" s="307" t="s">
        <v>89</v>
      </c>
      <c r="B31" s="307"/>
      <c r="C31" s="307"/>
      <c r="D31" s="307"/>
      <c r="E31" s="307"/>
      <c r="F31" s="307"/>
      <c r="G31" s="213">
        <f>SUM(G27:G30)</f>
        <v>0</v>
      </c>
    </row>
    <row r="32" spans="1:9" x14ac:dyDescent="0.35">
      <c r="A32" s="214"/>
      <c r="B32" s="214"/>
      <c r="C32" s="214"/>
      <c r="D32" s="214"/>
      <c r="E32" s="214"/>
      <c r="F32" s="214"/>
      <c r="G32" s="215"/>
    </row>
    <row r="34" spans="1:9" x14ac:dyDescent="0.35">
      <c r="A34" s="314" t="s">
        <v>90</v>
      </c>
      <c r="B34" s="315"/>
      <c r="C34" s="315"/>
      <c r="D34" s="315"/>
      <c r="E34" s="315"/>
      <c r="F34" s="315"/>
      <c r="G34" s="315"/>
      <c r="H34" s="315"/>
      <c r="I34" s="316"/>
    </row>
    <row r="35" spans="1:9" x14ac:dyDescent="0.35">
      <c r="A35" s="218"/>
      <c r="B35" s="219" t="s">
        <v>12</v>
      </c>
      <c r="C35" s="219" t="s">
        <v>13</v>
      </c>
      <c r="D35" s="220" t="s">
        <v>74</v>
      </c>
      <c r="E35" s="221" t="s">
        <v>75</v>
      </c>
      <c r="F35" s="221" t="s">
        <v>76</v>
      </c>
      <c r="G35" s="222" t="s">
        <v>30</v>
      </c>
      <c r="H35" s="222" t="s">
        <v>77</v>
      </c>
      <c r="I35" s="223" t="s">
        <v>78</v>
      </c>
    </row>
    <row r="36" spans="1:9" x14ac:dyDescent="0.35">
      <c r="A36" s="250">
        <v>1</v>
      </c>
      <c r="B36" s="251" t="str">
        <f>'Female Player Payments'!D6</f>
        <v>WOMEN'S</v>
      </c>
      <c r="C36" s="251" t="str">
        <f>'Female Player Payments'!E6</f>
        <v>COACH</v>
      </c>
      <c r="D36" s="252" t="s">
        <v>51</v>
      </c>
      <c r="E36" s="253">
        <f>'Female Player Payments'!L6*(1-'Female Player Payments'!M6)</f>
        <v>800</v>
      </c>
      <c r="F36" s="254"/>
      <c r="G36" s="255">
        <f>SUM(E36,F36)</f>
        <v>800</v>
      </c>
      <c r="H36" s="256" t="s">
        <v>79</v>
      </c>
      <c r="I36" s="256"/>
    </row>
    <row r="37" spans="1:9" x14ac:dyDescent="0.35">
      <c r="A37" s="250">
        <v>1</v>
      </c>
      <c r="B37" s="251" t="str">
        <f>'Female Player Payments'!D7</f>
        <v>WOMEN'S</v>
      </c>
      <c r="C37" s="251" t="str">
        <f>'Female Player Payments'!E7</f>
        <v>COACH</v>
      </c>
      <c r="D37" s="252" t="s">
        <v>91</v>
      </c>
      <c r="E37" s="257">
        <f>'Female Player Payments'!L7*(1-'Female Player Payments'!M7)</f>
        <v>250</v>
      </c>
      <c r="F37" s="254"/>
      <c r="G37" s="255">
        <f t="shared" ref="G37:G38" si="4">SUM(E37,F37)</f>
        <v>250</v>
      </c>
      <c r="H37" s="256" t="s">
        <v>80</v>
      </c>
      <c r="I37" s="256"/>
    </row>
    <row r="38" spans="1:9" x14ac:dyDescent="0.35">
      <c r="A38" s="250">
        <v>2</v>
      </c>
      <c r="B38" s="251" t="str">
        <f>'Female Player Payments'!D8</f>
        <v>WOMEN'S</v>
      </c>
      <c r="C38" s="251" t="str">
        <f>'Female Player Payments'!E8</f>
        <v>COACH</v>
      </c>
      <c r="D38" s="252" t="s">
        <v>91</v>
      </c>
      <c r="E38" s="257">
        <f>'Female Player Payments'!L8*(1-'Female Player Payments'!M8)</f>
        <v>125</v>
      </c>
      <c r="F38" s="254"/>
      <c r="G38" s="255">
        <f t="shared" si="4"/>
        <v>125</v>
      </c>
      <c r="H38" s="256" t="s">
        <v>80</v>
      </c>
      <c r="I38" s="256"/>
    </row>
    <row r="39" spans="1:9" x14ac:dyDescent="0.35">
      <c r="A39" s="314" t="s">
        <v>92</v>
      </c>
      <c r="B39" s="315"/>
      <c r="C39" s="315"/>
      <c r="D39" s="315"/>
      <c r="E39" s="315"/>
      <c r="F39" s="315"/>
      <c r="G39" s="315"/>
      <c r="H39" s="315"/>
      <c r="I39" s="316"/>
    </row>
    <row r="40" spans="1:9" x14ac:dyDescent="0.35">
      <c r="A40" s="239"/>
      <c r="B40" s="240" t="s">
        <v>12</v>
      </c>
      <c r="C40" s="240" t="s">
        <v>13</v>
      </c>
      <c r="D40" s="241" t="s">
        <v>74</v>
      </c>
      <c r="E40" s="242" t="s">
        <v>75</v>
      </c>
      <c r="F40" s="242" t="s">
        <v>76</v>
      </c>
      <c r="G40" s="223" t="s">
        <v>30</v>
      </c>
      <c r="H40" s="223" t="s">
        <v>77</v>
      </c>
      <c r="I40" s="223" t="s">
        <v>78</v>
      </c>
    </row>
    <row r="41" spans="1:9" x14ac:dyDescent="0.35">
      <c r="A41" s="243">
        <v>1</v>
      </c>
      <c r="B41" s="244"/>
      <c r="C41" s="244"/>
      <c r="D41" s="249"/>
      <c r="E41" s="246">
        <v>0</v>
      </c>
      <c r="F41" s="244"/>
      <c r="G41" s="247">
        <f t="shared" ref="G41:G44" si="5">SUM(E41,F41)</f>
        <v>0</v>
      </c>
      <c r="H41" s="248"/>
      <c r="I41" s="248"/>
    </row>
    <row r="42" spans="1:9" x14ac:dyDescent="0.35">
      <c r="A42" s="243">
        <v>2</v>
      </c>
      <c r="B42" s="244"/>
      <c r="C42" s="244"/>
      <c r="D42" s="249"/>
      <c r="E42" s="246">
        <v>0</v>
      </c>
      <c r="F42" s="244"/>
      <c r="G42" s="247">
        <f t="shared" si="5"/>
        <v>0</v>
      </c>
      <c r="H42" s="248"/>
      <c r="I42" s="248"/>
    </row>
    <row r="43" spans="1:9" x14ac:dyDescent="0.35">
      <c r="A43" s="243">
        <v>3</v>
      </c>
      <c r="B43" s="244"/>
      <c r="C43" s="244"/>
      <c r="D43" s="249"/>
      <c r="E43" s="246">
        <v>0</v>
      </c>
      <c r="F43" s="244"/>
      <c r="G43" s="247">
        <f t="shared" si="5"/>
        <v>0</v>
      </c>
      <c r="H43" s="248"/>
      <c r="I43" s="248"/>
    </row>
    <row r="44" spans="1:9" x14ac:dyDescent="0.35">
      <c r="A44" s="243">
        <v>4</v>
      </c>
      <c r="B44" s="244"/>
      <c r="C44" s="244"/>
      <c r="D44" s="249"/>
      <c r="E44" s="246">
        <v>0</v>
      </c>
      <c r="F44" s="244"/>
      <c r="G44" s="247">
        <f t="shared" si="5"/>
        <v>0</v>
      </c>
      <c r="H44" s="248"/>
      <c r="I44" s="248"/>
    </row>
    <row r="45" spans="1:9" x14ac:dyDescent="0.35">
      <c r="A45" s="243">
        <v>5</v>
      </c>
      <c r="B45" s="244"/>
      <c r="C45" s="244"/>
      <c r="D45" s="249"/>
      <c r="E45" s="246">
        <v>0</v>
      </c>
      <c r="F45" s="244"/>
      <c r="G45" s="247">
        <f t="shared" ref="G45" si="6">SUM(E45,F45)</f>
        <v>0</v>
      </c>
      <c r="H45" s="248"/>
      <c r="I45" s="248"/>
    </row>
    <row r="46" spans="1:9" x14ac:dyDescent="0.35">
      <c r="A46" s="243">
        <v>6</v>
      </c>
      <c r="B46" s="244"/>
      <c r="C46" s="244"/>
      <c r="D46" s="249"/>
      <c r="E46" s="246">
        <v>0</v>
      </c>
      <c r="F46" s="244"/>
      <c r="G46" s="247">
        <f t="shared" ref="G46" si="7">SUM(E46,F46)</f>
        <v>0</v>
      </c>
      <c r="H46" s="248"/>
      <c r="I46" s="248"/>
    </row>
    <row r="47" spans="1:9" x14ac:dyDescent="0.35">
      <c r="A47" s="243">
        <v>7</v>
      </c>
      <c r="B47" s="244"/>
      <c r="C47" s="244"/>
      <c r="D47" s="249"/>
      <c r="E47" s="246">
        <v>0</v>
      </c>
      <c r="F47" s="244"/>
      <c r="G47" s="247">
        <f t="shared" ref="G47:G48" si="8">SUM(E47,F47)</f>
        <v>0</v>
      </c>
      <c r="H47" s="248"/>
      <c r="I47" s="248"/>
    </row>
    <row r="48" spans="1:9" x14ac:dyDescent="0.35">
      <c r="A48" s="243">
        <v>8</v>
      </c>
      <c r="B48" s="244"/>
      <c r="C48" s="244"/>
      <c r="D48" s="249"/>
      <c r="E48" s="246">
        <v>0</v>
      </c>
      <c r="F48" s="244"/>
      <c r="G48" s="247">
        <f t="shared" si="8"/>
        <v>0</v>
      </c>
      <c r="H48" s="248"/>
      <c r="I48" s="248"/>
    </row>
    <row r="49" spans="1:7" x14ac:dyDescent="0.35">
      <c r="A49" s="307" t="s">
        <v>93</v>
      </c>
      <c r="B49" s="307"/>
      <c r="C49" s="307"/>
      <c r="D49" s="307"/>
      <c r="E49" s="307"/>
      <c r="F49" s="307"/>
      <c r="G49" s="213">
        <f>SUM(G41:G48,G36:G38)</f>
        <v>1175</v>
      </c>
    </row>
    <row r="52" spans="1:7" x14ac:dyDescent="0.35">
      <c r="A52" t="s">
        <v>94</v>
      </c>
      <c r="B52" s="259"/>
      <c r="C52" s="259"/>
      <c r="D52" s="259"/>
      <c r="E52" s="259"/>
      <c r="F52" s="259"/>
      <c r="G52" s="215">
        <f>G31+G22</f>
        <v>17400</v>
      </c>
    </row>
    <row r="53" spans="1:7" x14ac:dyDescent="0.35">
      <c r="A53" t="s">
        <v>95</v>
      </c>
      <c r="B53" s="259"/>
      <c r="C53" s="259"/>
      <c r="D53" s="259"/>
      <c r="E53" s="259"/>
      <c r="F53" s="259"/>
      <c r="G53" s="215">
        <f>G49</f>
        <v>1175</v>
      </c>
    </row>
    <row r="54" spans="1:7" ht="15" thickBot="1" x14ac:dyDescent="0.4">
      <c r="A54" s="259" t="s">
        <v>96</v>
      </c>
      <c r="B54" s="259"/>
      <c r="C54" s="259"/>
      <c r="D54" s="259"/>
      <c r="E54" s="259"/>
      <c r="F54" s="259"/>
      <c r="G54" s="258">
        <f>G52+G53</f>
        <v>18575</v>
      </c>
    </row>
    <row r="55" spans="1:7" ht="15" thickTop="1" x14ac:dyDescent="0.35"/>
  </sheetData>
  <sheetProtection algorithmName="SHA-512" hashValue="f1KD0XpkZujC8rdwEUjok2M4EITcVSXX5EtAMxVMlqq2cVOhRPlCJlpBaeW1A9LbndVPcDROTphT/yzIiOu5/Q==" saltValue="n6udVZXzhTOOUR7CILEgZg==" spinCount="100000" sheet="1" objects="1" scenarios="1"/>
  <mergeCells count="10">
    <mergeCell ref="A49:F49"/>
    <mergeCell ref="A1:I1"/>
    <mergeCell ref="A2:I2"/>
    <mergeCell ref="A4:I4"/>
    <mergeCell ref="A12:I12"/>
    <mergeCell ref="A34:I34"/>
    <mergeCell ref="A39:I39"/>
    <mergeCell ref="A25:I25"/>
    <mergeCell ref="A22:F22"/>
    <mergeCell ref="A31:F3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EF3DB2E0FD41B40ADA4975039A547E2" ma:contentTypeVersion="6" ma:contentTypeDescription="Create a new document." ma:contentTypeScope="" ma:versionID="e8102ed7eec4cc620afe16d9de5f6c8a">
  <xsd:schema xmlns:xsd="http://www.w3.org/2001/XMLSchema" xmlns:xs="http://www.w3.org/2001/XMLSchema" xmlns:p="http://schemas.microsoft.com/office/2006/metadata/properties" xmlns:ns2="d9e5f484-be32-4a1d-b136-ce90545dc389" xmlns:ns3="03cabf9b-7266-4e42-bc04-a4061139fb2d" targetNamespace="http://schemas.microsoft.com/office/2006/metadata/properties" ma:root="true" ma:fieldsID="7f0d4956724c96b6a8b469ea9901b8f9" ns2:_="" ns3:_="">
    <xsd:import namespace="d9e5f484-be32-4a1d-b136-ce90545dc389"/>
    <xsd:import namespace="03cabf9b-7266-4e42-bc04-a4061139fb2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e5f484-be32-4a1d-b136-ce90545dc38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cabf9b-7266-4e42-bc04-a4061139fb2d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7A6D3CF-36E0-48E7-BB1E-A6B2C971A90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e5f484-be32-4a1d-b136-ce90545dc389"/>
    <ds:schemaRef ds:uri="03cabf9b-7266-4e42-bc04-a4061139fb2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D1DCCA2-3660-46C0-9D28-D60CA5DA4BD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A512CDA-8042-4293-9CB8-C5350752C7C3}">
  <ds:schemaRefs>
    <ds:schemaRef ds:uri="http://schemas.microsoft.com/office/2006/metadata/properties"/>
    <ds:schemaRef ds:uri="http://schemas.microsoft.com/office/2006/documentManagement/types"/>
    <ds:schemaRef ds:uri="http://purl.org/dc/dcmitype/"/>
    <ds:schemaRef ds:uri="http://www.w3.org/XML/1998/namespace"/>
    <ds:schemaRef ds:uri="http://purl.org/dc/terms/"/>
    <ds:schemaRef ds:uri="http://schemas.microsoft.com/office/infopath/2007/PartnerControls"/>
    <ds:schemaRef ds:uri="d9e5f484-be32-4a1d-b136-ce90545dc389"/>
    <ds:schemaRef ds:uri="http://schemas.openxmlformats.org/package/2006/metadata/core-properties"/>
    <ds:schemaRef ds:uri="03cabf9b-7266-4e42-bc04-a4061139fb2d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Female Player Payments</vt:lpstr>
      <vt:lpstr>Male Player Payments</vt:lpstr>
      <vt:lpstr>Coach Payments</vt:lpstr>
    </vt:vector>
  </TitlesOfParts>
  <Manager/>
  <Company>Australian Football League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Tom Barwick</dc:creator>
  <cp:keywords/>
  <dc:description/>
  <cp:lastModifiedBy>Chris Garrett</cp:lastModifiedBy>
  <cp:revision/>
  <dcterms:created xsi:type="dcterms:W3CDTF">2024-12-16T00:42:26Z</dcterms:created>
  <dcterms:modified xsi:type="dcterms:W3CDTF">2025-01-27T22:30:59Z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0x010100EEF3DB2E0FD41B40ADA4975039A547E2</vt:lpwstr>
  </property>
</Properties>
</file>