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flit.sharepoint.com/sites/ClubSustainabilityModel/Shared Documents/General/Reporting Templates/"/>
    </mc:Choice>
  </mc:AlternateContent>
  <xr:revisionPtr revIDLastSave="741" documentId="8_{39E4D380-E7AF-4925-B5E3-45C33709F1C2}" xr6:coauthVersionLast="47" xr6:coauthVersionMax="47" xr10:uidLastSave="{3775C60B-E413-46FE-B351-A4B374960F6B}"/>
  <bookViews>
    <workbookView xWindow="28680" yWindow="-120" windowWidth="29040" windowHeight="15720" xr2:uid="{B35BBB78-BC7C-4069-8EC0-93E5478AB933}"/>
  </bookViews>
  <sheets>
    <sheet name="Female Player Payments" sheetId="3" r:id="rId1"/>
    <sheet name="Male Player Payments" sheetId="1" r:id="rId2"/>
    <sheet name="Coach Payment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3" l="1"/>
  <c r="L73" i="3"/>
  <c r="P109" i="1"/>
  <c r="O109" i="1" l="1"/>
  <c r="R89" i="1" l="1"/>
  <c r="P89" i="1"/>
  <c r="Q17" i="1"/>
  <c r="I14" i="1"/>
  <c r="L14" i="1"/>
  <c r="P14" i="1" s="1"/>
  <c r="R14" i="1" s="1"/>
  <c r="I15" i="1"/>
  <c r="L15" i="1"/>
  <c r="P15" i="1"/>
  <c r="R15" i="1" s="1"/>
  <c r="I16" i="1"/>
  <c r="L16" i="1"/>
  <c r="P16" i="1"/>
  <c r="R16" i="1"/>
  <c r="I46" i="1"/>
  <c r="P46" i="1" s="1"/>
  <c r="R46" i="1" s="1"/>
  <c r="L46" i="1"/>
  <c r="Q46" i="1"/>
  <c r="I47" i="1"/>
  <c r="L47" i="1"/>
  <c r="P47" i="1" s="1"/>
  <c r="Q47" i="1"/>
  <c r="I48" i="1"/>
  <c r="L48" i="1"/>
  <c r="P48" i="1"/>
  <c r="Q48" i="1"/>
  <c r="R48" i="1"/>
  <c r="I49" i="1"/>
  <c r="L49" i="1"/>
  <c r="P49" i="1"/>
  <c r="Q49" i="1"/>
  <c r="I50" i="1"/>
  <c r="L50" i="1"/>
  <c r="Q50" i="1"/>
  <c r="I51" i="1"/>
  <c r="L51" i="1"/>
  <c r="P51" i="1" s="1"/>
  <c r="Q51" i="1"/>
  <c r="I52" i="1"/>
  <c r="L52" i="1"/>
  <c r="Q52" i="1"/>
  <c r="I53" i="1"/>
  <c r="L53" i="1"/>
  <c r="P53" i="1"/>
  <c r="Q53" i="1"/>
  <c r="R53" i="1"/>
  <c r="I54" i="1"/>
  <c r="L54" i="1"/>
  <c r="P54" i="1"/>
  <c r="Q54" i="1"/>
  <c r="I55" i="1"/>
  <c r="L55" i="1"/>
  <c r="P55" i="1"/>
  <c r="Q55" i="1"/>
  <c r="I56" i="1"/>
  <c r="L56" i="1"/>
  <c r="Q56" i="1"/>
  <c r="I57" i="1"/>
  <c r="L57" i="1"/>
  <c r="P57" i="1"/>
  <c r="R57" i="1" s="1"/>
  <c r="Q57" i="1"/>
  <c r="I58" i="1"/>
  <c r="P58" i="1" s="1"/>
  <c r="R58" i="1" s="1"/>
  <c r="L58" i="1"/>
  <c r="Q58" i="1"/>
  <c r="I59" i="1"/>
  <c r="L59" i="1"/>
  <c r="Q59" i="1"/>
  <c r="I60" i="1"/>
  <c r="L60" i="1"/>
  <c r="Q60" i="1"/>
  <c r="I61" i="1"/>
  <c r="L61" i="1"/>
  <c r="Q61" i="1"/>
  <c r="I62" i="1"/>
  <c r="L62" i="1"/>
  <c r="Q62" i="1"/>
  <c r="I63" i="1"/>
  <c r="L63" i="1"/>
  <c r="P63" i="1"/>
  <c r="Q63" i="1"/>
  <c r="I64" i="1"/>
  <c r="P64" i="1" s="1"/>
  <c r="R64" i="1" s="1"/>
  <c r="L64" i="1"/>
  <c r="Q64" i="1"/>
  <c r="I65" i="1"/>
  <c r="L65" i="1"/>
  <c r="P65" i="1"/>
  <c r="Q65" i="1"/>
  <c r="I66" i="1"/>
  <c r="L66" i="1"/>
  <c r="Q66" i="1"/>
  <c r="I67" i="1"/>
  <c r="L67" i="1"/>
  <c r="Q67" i="1"/>
  <c r="P62" i="1" l="1"/>
  <c r="R62" i="1" s="1"/>
  <c r="P56" i="1"/>
  <c r="P67" i="1"/>
  <c r="P61" i="1"/>
  <c r="R61" i="1" s="1"/>
  <c r="R49" i="1"/>
  <c r="P66" i="1"/>
  <c r="R66" i="1" s="1"/>
  <c r="R67" i="1"/>
  <c r="P60" i="1"/>
  <c r="R60" i="1" s="1"/>
  <c r="R54" i="1"/>
  <c r="P59" i="1"/>
  <c r="R59" i="1" s="1"/>
  <c r="R47" i="1"/>
  <c r="R63" i="1"/>
  <c r="P52" i="1"/>
  <c r="R52" i="1" s="1"/>
  <c r="R51" i="1"/>
  <c r="R56" i="1"/>
  <c r="P50" i="1"/>
  <c r="R50" i="1" s="1"/>
  <c r="R65" i="1"/>
  <c r="R55" i="1"/>
  <c r="O57" i="3"/>
  <c r="O59" i="3" s="1"/>
  <c r="O58" i="3"/>
  <c r="O53" i="3"/>
  <c r="I29" i="3"/>
  <c r="M29" i="3"/>
  <c r="O29" i="3" s="1"/>
  <c r="N29" i="3"/>
  <c r="I30" i="3"/>
  <c r="M30" i="3"/>
  <c r="N30" i="3"/>
  <c r="O30" i="3"/>
  <c r="I31" i="3"/>
  <c r="M31" i="3"/>
  <c r="N31" i="3"/>
  <c r="O31" i="3"/>
  <c r="I32" i="3"/>
  <c r="M32" i="3"/>
  <c r="N32" i="3"/>
  <c r="O32" i="3"/>
  <c r="I33" i="3"/>
  <c r="M33" i="3"/>
  <c r="N33" i="3"/>
  <c r="O33" i="3"/>
  <c r="I34" i="3"/>
  <c r="M34" i="3"/>
  <c r="N34" i="3"/>
  <c r="O34" i="3"/>
  <c r="I35" i="3"/>
  <c r="M35" i="3"/>
  <c r="N35" i="3"/>
  <c r="O35" i="3"/>
  <c r="I36" i="3"/>
  <c r="M36" i="3"/>
  <c r="N36" i="3"/>
  <c r="O36" i="3"/>
  <c r="I37" i="3"/>
  <c r="M37" i="3"/>
  <c r="N37" i="3"/>
  <c r="O37" i="3"/>
  <c r="I38" i="3"/>
  <c r="M38" i="3"/>
  <c r="N38" i="3"/>
  <c r="O38" i="3"/>
  <c r="I39" i="3"/>
  <c r="M39" i="3"/>
  <c r="N39" i="3"/>
  <c r="O39" i="3"/>
  <c r="I40" i="3"/>
  <c r="M40" i="3"/>
  <c r="O40" i="3" s="1"/>
  <c r="N40" i="3"/>
  <c r="A7" i="2"/>
  <c r="A8" i="2"/>
  <c r="A6" i="2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N50" i="3"/>
  <c r="N49" i="3"/>
  <c r="N48" i="3"/>
  <c r="N47" i="3"/>
  <c r="N46" i="3"/>
  <c r="N45" i="3"/>
  <c r="N44" i="3"/>
  <c r="N43" i="3"/>
  <c r="N42" i="3"/>
  <c r="O42" i="3" s="1"/>
  <c r="N41" i="3"/>
  <c r="N28" i="3"/>
  <c r="O28" i="3" s="1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O43" i="3"/>
  <c r="O10" i="3"/>
  <c r="O9" i="3"/>
  <c r="I74" i="1"/>
  <c r="L74" i="1"/>
  <c r="P74" i="1" s="1"/>
  <c r="I75" i="1"/>
  <c r="L75" i="1"/>
  <c r="P75" i="1" s="1"/>
  <c r="I76" i="1"/>
  <c r="L76" i="1"/>
  <c r="I77" i="1"/>
  <c r="L77" i="1"/>
  <c r="I78" i="1"/>
  <c r="L78" i="1"/>
  <c r="I79" i="1"/>
  <c r="L79" i="1"/>
  <c r="I85" i="1"/>
  <c r="I42" i="3"/>
  <c r="M42" i="3" s="1"/>
  <c r="G98" i="1"/>
  <c r="R95" i="1"/>
  <c r="I17" i="1"/>
  <c r="I18" i="1"/>
  <c r="I23" i="1"/>
  <c r="I107" i="1"/>
  <c r="G48" i="2"/>
  <c r="G47" i="2"/>
  <c r="G46" i="2"/>
  <c r="G45" i="2"/>
  <c r="G41" i="2"/>
  <c r="G42" i="2"/>
  <c r="G43" i="2"/>
  <c r="G44" i="2"/>
  <c r="E37" i="2"/>
  <c r="G37" i="2" s="1"/>
  <c r="G14" i="2"/>
  <c r="G15" i="2"/>
  <c r="G16" i="2"/>
  <c r="G17" i="2"/>
  <c r="G18" i="2"/>
  <c r="G19" i="2"/>
  <c r="G20" i="2"/>
  <c r="G21" i="2"/>
  <c r="G27" i="2"/>
  <c r="G28" i="2"/>
  <c r="G29" i="2"/>
  <c r="G30" i="2"/>
  <c r="G31" i="2"/>
  <c r="I6" i="3"/>
  <c r="M6" i="3"/>
  <c r="E36" i="2" s="1"/>
  <c r="G36" i="2" s="1"/>
  <c r="I7" i="3"/>
  <c r="M7" i="3"/>
  <c r="O7" i="3" s="1"/>
  <c r="I8" i="3"/>
  <c r="M8" i="3"/>
  <c r="E38" i="2" s="1"/>
  <c r="G38" i="2" s="1"/>
  <c r="B10" i="2"/>
  <c r="C10" i="2"/>
  <c r="B11" i="2"/>
  <c r="C11" i="2"/>
  <c r="C9" i="2"/>
  <c r="B9" i="2"/>
  <c r="D10" i="2"/>
  <c r="D11" i="2"/>
  <c r="D9" i="2"/>
  <c r="B37" i="2"/>
  <c r="C37" i="2"/>
  <c r="B38" i="2"/>
  <c r="C38" i="2"/>
  <c r="C36" i="2"/>
  <c r="B36" i="2"/>
  <c r="B8" i="2"/>
  <c r="C8" i="2"/>
  <c r="C7" i="2"/>
  <c r="B7" i="2"/>
  <c r="C6" i="2"/>
  <c r="B6" i="2"/>
  <c r="I11" i="1"/>
  <c r="L11" i="1"/>
  <c r="P11" i="1"/>
  <c r="E11" i="2" s="1"/>
  <c r="G11" i="2" s="1"/>
  <c r="I10" i="1"/>
  <c r="P10" i="1" s="1"/>
  <c r="E10" i="2" s="1"/>
  <c r="G10" i="2" s="1"/>
  <c r="L10" i="1"/>
  <c r="I9" i="1"/>
  <c r="L9" i="1"/>
  <c r="I50" i="3"/>
  <c r="M50" i="3" s="1"/>
  <c r="O50" i="3" s="1"/>
  <c r="I49" i="3"/>
  <c r="M49" i="3"/>
  <c r="I48" i="3"/>
  <c r="M48" i="3"/>
  <c r="I47" i="3"/>
  <c r="M47" i="3" s="1"/>
  <c r="I46" i="3"/>
  <c r="M46" i="3"/>
  <c r="I45" i="3"/>
  <c r="M45" i="3" s="1"/>
  <c r="O45" i="3" s="1"/>
  <c r="I44" i="3"/>
  <c r="M44" i="3" s="1"/>
  <c r="O44" i="3" s="1"/>
  <c r="I43" i="3"/>
  <c r="M43" i="3" s="1"/>
  <c r="I41" i="3"/>
  <c r="M41" i="3"/>
  <c r="I28" i="3"/>
  <c r="M28" i="3"/>
  <c r="I27" i="3"/>
  <c r="M27" i="3" s="1"/>
  <c r="I26" i="3"/>
  <c r="M26" i="3" s="1"/>
  <c r="I25" i="3"/>
  <c r="M25" i="3"/>
  <c r="I24" i="3"/>
  <c r="M24" i="3" s="1"/>
  <c r="I23" i="3"/>
  <c r="M23" i="3"/>
  <c r="I22" i="3"/>
  <c r="M22" i="3" s="1"/>
  <c r="I21" i="3"/>
  <c r="M21" i="3"/>
  <c r="I20" i="3"/>
  <c r="M20" i="3" s="1"/>
  <c r="I19" i="3"/>
  <c r="M19" i="3"/>
  <c r="I18" i="3"/>
  <c r="M18" i="3"/>
  <c r="I17" i="3"/>
  <c r="M17" i="3"/>
  <c r="I16" i="3"/>
  <c r="M16" i="3" s="1"/>
  <c r="I15" i="3"/>
  <c r="M15" i="3" s="1"/>
  <c r="I14" i="3"/>
  <c r="M14" i="3"/>
  <c r="I13" i="3"/>
  <c r="M13" i="3" s="1"/>
  <c r="I12" i="3"/>
  <c r="M12" i="3" s="1"/>
  <c r="I11" i="3"/>
  <c r="M11" i="3"/>
  <c r="I10" i="3"/>
  <c r="M10" i="3"/>
  <c r="M9" i="3"/>
  <c r="I7" i="1"/>
  <c r="L7" i="1"/>
  <c r="I8" i="1"/>
  <c r="L8" i="1"/>
  <c r="I6" i="1"/>
  <c r="L6" i="1"/>
  <c r="D8" i="2"/>
  <c r="D7" i="2"/>
  <c r="D6" i="2"/>
  <c r="I62" i="3"/>
  <c r="O69" i="3"/>
  <c r="I71" i="3"/>
  <c r="L53" i="3"/>
  <c r="K53" i="3"/>
  <c r="J53" i="3"/>
  <c r="G53" i="3"/>
  <c r="L12" i="1"/>
  <c r="P12" i="1" s="1"/>
  <c r="R12" i="1" s="1"/>
  <c r="I13" i="1"/>
  <c r="L13" i="1"/>
  <c r="L17" i="1"/>
  <c r="L18" i="1"/>
  <c r="I19" i="1"/>
  <c r="L19" i="1"/>
  <c r="I20" i="1"/>
  <c r="L20" i="1"/>
  <c r="I21" i="1"/>
  <c r="L21" i="1"/>
  <c r="I22" i="1"/>
  <c r="L22" i="1"/>
  <c r="P22" i="1" s="1"/>
  <c r="L23" i="1"/>
  <c r="I24" i="1"/>
  <c r="L24" i="1"/>
  <c r="I25" i="1"/>
  <c r="L25" i="1"/>
  <c r="I26" i="1"/>
  <c r="L26" i="1"/>
  <c r="I27" i="1"/>
  <c r="L27" i="1"/>
  <c r="I28" i="1"/>
  <c r="L28" i="1"/>
  <c r="I29" i="1"/>
  <c r="P29" i="1" s="1"/>
  <c r="L29" i="1"/>
  <c r="I30" i="1"/>
  <c r="L30" i="1"/>
  <c r="I31" i="1"/>
  <c r="L31" i="1"/>
  <c r="I32" i="1"/>
  <c r="L32" i="1"/>
  <c r="P32" i="1"/>
  <c r="I33" i="1"/>
  <c r="L33" i="1"/>
  <c r="P33" i="1"/>
  <c r="I34" i="1"/>
  <c r="L34" i="1"/>
  <c r="I35" i="1"/>
  <c r="L35" i="1"/>
  <c r="P35" i="1" s="1"/>
  <c r="I36" i="1"/>
  <c r="L36" i="1"/>
  <c r="I37" i="1"/>
  <c r="L37" i="1"/>
  <c r="I38" i="1"/>
  <c r="L38" i="1"/>
  <c r="I39" i="1"/>
  <c r="L39" i="1"/>
  <c r="I40" i="1"/>
  <c r="L40" i="1"/>
  <c r="I41" i="1"/>
  <c r="L41" i="1"/>
  <c r="I42" i="1"/>
  <c r="L42" i="1"/>
  <c r="I43" i="1"/>
  <c r="L43" i="1"/>
  <c r="I44" i="1"/>
  <c r="L44" i="1"/>
  <c r="I45" i="1"/>
  <c r="L45" i="1"/>
  <c r="P45" i="1"/>
  <c r="I68" i="1"/>
  <c r="L68" i="1"/>
  <c r="I69" i="1"/>
  <c r="L69" i="1"/>
  <c r="I70" i="1"/>
  <c r="L70" i="1"/>
  <c r="I71" i="1"/>
  <c r="L71" i="1"/>
  <c r="I72" i="1"/>
  <c r="L72" i="1"/>
  <c r="I73" i="1"/>
  <c r="L73" i="1"/>
  <c r="I80" i="1"/>
  <c r="L80" i="1"/>
  <c r="I81" i="1"/>
  <c r="L81" i="1"/>
  <c r="P81" i="1"/>
  <c r="I82" i="1"/>
  <c r="L82" i="1"/>
  <c r="P82" i="1"/>
  <c r="R82" i="1"/>
  <c r="I83" i="1"/>
  <c r="L83" i="1"/>
  <c r="I84" i="1"/>
  <c r="L84" i="1"/>
  <c r="L85" i="1"/>
  <c r="I86" i="1"/>
  <c r="L86" i="1"/>
  <c r="P86" i="1"/>
  <c r="R105" i="1"/>
  <c r="Q95" i="1"/>
  <c r="N95" i="1"/>
  <c r="Q94" i="1"/>
  <c r="N94" i="1"/>
  <c r="O89" i="1"/>
  <c r="N89" i="1"/>
  <c r="M89" i="1"/>
  <c r="J89" i="1"/>
  <c r="G89" i="1"/>
  <c r="R33" i="1" l="1"/>
  <c r="R45" i="1"/>
  <c r="P80" i="1"/>
  <c r="R80" i="1" s="1"/>
  <c r="P9" i="1"/>
  <c r="R9" i="1" s="1"/>
  <c r="P79" i="1"/>
  <c r="R79" i="1" s="1"/>
  <c r="P69" i="1"/>
  <c r="R69" i="1" s="1"/>
  <c r="P39" i="1"/>
  <c r="R39" i="1" s="1"/>
  <c r="P6" i="1"/>
  <c r="E6" i="2" s="1"/>
  <c r="G6" i="2" s="1"/>
  <c r="P84" i="1"/>
  <c r="R84" i="1" s="1"/>
  <c r="R81" i="1"/>
  <c r="P71" i="1"/>
  <c r="P77" i="1"/>
  <c r="P83" i="1"/>
  <c r="R83" i="1" s="1"/>
  <c r="P31" i="1"/>
  <c r="P28" i="1"/>
  <c r="R28" i="1" s="1"/>
  <c r="P76" i="1"/>
  <c r="R22" i="1"/>
  <c r="P42" i="1"/>
  <c r="R42" i="1" s="1"/>
  <c r="P21" i="1"/>
  <c r="R71" i="1"/>
  <c r="P40" i="1"/>
  <c r="R40" i="1" s="1"/>
  <c r="P13" i="1"/>
  <c r="R13" i="1" s="1"/>
  <c r="P36" i="1"/>
  <c r="R36" i="1" s="1"/>
  <c r="P24" i="1"/>
  <c r="R24" i="1" s="1"/>
  <c r="R94" i="1"/>
  <c r="R96" i="1" s="1"/>
  <c r="O49" i="3"/>
  <c r="O41" i="3"/>
  <c r="O23" i="3"/>
  <c r="O15" i="3"/>
  <c r="O16" i="3"/>
  <c r="O17" i="3"/>
  <c r="O18" i="3"/>
  <c r="O46" i="3"/>
  <c r="O47" i="3"/>
  <c r="O48" i="3"/>
  <c r="O26" i="3"/>
  <c r="O11" i="3"/>
  <c r="O20" i="3"/>
  <c r="O19" i="3"/>
  <c r="O21" i="3"/>
  <c r="O22" i="3"/>
  <c r="O24" i="3"/>
  <c r="O25" i="3"/>
  <c r="O27" i="3"/>
  <c r="R75" i="1"/>
  <c r="O14" i="3"/>
  <c r="O13" i="3"/>
  <c r="O6" i="3"/>
  <c r="O8" i="3"/>
  <c r="G49" i="2"/>
  <c r="G53" i="2" s="1"/>
  <c r="O12" i="3"/>
  <c r="M53" i="3"/>
  <c r="I53" i="3"/>
  <c r="P18" i="1"/>
  <c r="R18" i="1" s="1"/>
  <c r="P17" i="1"/>
  <c r="R17" i="1" s="1"/>
  <c r="P70" i="1"/>
  <c r="R70" i="1" s="1"/>
  <c r="P73" i="1"/>
  <c r="P38" i="1"/>
  <c r="R38" i="1" s="1"/>
  <c r="P23" i="1"/>
  <c r="R32" i="1"/>
  <c r="R76" i="1"/>
  <c r="P19" i="1"/>
  <c r="R19" i="1" s="1"/>
  <c r="P37" i="1"/>
  <c r="R37" i="1" s="1"/>
  <c r="R31" i="1"/>
  <c r="P41" i="1"/>
  <c r="R41" i="1" s="1"/>
  <c r="R10" i="1"/>
  <c r="P72" i="1"/>
  <c r="R72" i="1" s="1"/>
  <c r="P44" i="1"/>
  <c r="R44" i="1" s="1"/>
  <c r="P25" i="1"/>
  <c r="R25" i="1" s="1"/>
  <c r="P8" i="1"/>
  <c r="R8" i="1" s="1"/>
  <c r="P43" i="1"/>
  <c r="R43" i="1" s="1"/>
  <c r="P26" i="1"/>
  <c r="R26" i="1" s="1"/>
  <c r="E9" i="2"/>
  <c r="G9" i="2" s="1"/>
  <c r="R35" i="1"/>
  <c r="P30" i="1"/>
  <c r="R30" i="1" s="1"/>
  <c r="P34" i="1"/>
  <c r="R34" i="1" s="1"/>
  <c r="P78" i="1"/>
  <c r="R78" i="1" s="1"/>
  <c r="P85" i="1"/>
  <c r="R85" i="1" s="1"/>
  <c r="P7" i="1"/>
  <c r="R7" i="1" s="1"/>
  <c r="P68" i="1"/>
  <c r="R68" i="1" s="1"/>
  <c r="P27" i="1"/>
  <c r="R27" i="1" s="1"/>
  <c r="R86" i="1"/>
  <c r="R23" i="1"/>
  <c r="R77" i="1"/>
  <c r="R21" i="1"/>
  <c r="R73" i="1"/>
  <c r="R74" i="1"/>
  <c r="R11" i="1"/>
  <c r="I89" i="1"/>
  <c r="L89" i="1"/>
  <c r="R29" i="1"/>
  <c r="P20" i="1"/>
  <c r="R20" i="1" s="1"/>
  <c r="R6" i="1" l="1"/>
  <c r="E8" i="2"/>
  <c r="G8" i="2" s="1"/>
  <c r="O73" i="3"/>
  <c r="E7" i="2"/>
  <c r="G7" i="2" s="1"/>
  <c r="G22" i="2" l="1"/>
  <c r="G52" i="2" s="1"/>
  <c r="G54" i="2" s="1"/>
  <c r="R1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Barwick</author>
  </authors>
  <commentList>
    <comment ref="K4" authorId="0" shapeId="0" xr:uid="{2CAC8B97-246E-4835-99B1-229D50D711B2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L4" authorId="0" shapeId="0" xr:uid="{1DF941C0-D151-44D2-BBF2-BFBC7359B70C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N4" authorId="0" shapeId="0" xr:uid="{39DADFF2-0C15-4466-90E2-F639ADCA6E12}">
      <text>
        <r>
          <rPr>
            <b/>
            <sz val="9"/>
            <color indexed="81"/>
            <rFont val="Tahoma"/>
            <family val="2"/>
          </rPr>
          <t>Refer to CSM section 3.1.5 &amp; 3.2 for coach remuneration rules.</t>
        </r>
      </text>
    </comment>
    <comment ref="A6" authorId="0" shapeId="0" xr:uid="{AC249556-42AA-473F-9CC8-4D0239C135F6}">
      <text>
        <r>
          <rPr>
            <b/>
            <sz val="9"/>
            <color indexed="81"/>
            <rFont val="Tahoma"/>
            <family val="2"/>
          </rPr>
          <t>Leave blank if senior playing coach is not appointed</t>
        </r>
      </text>
    </comment>
    <comment ref="A7" authorId="0" shapeId="0" xr:uid="{6B2E728B-2F78-4F2D-A255-8A0F67975636}">
      <text>
        <r>
          <rPr>
            <b/>
            <sz val="9"/>
            <color indexed="81"/>
            <rFont val="Tahoma"/>
            <family val="2"/>
          </rPr>
          <t>Leave blank if no playing assistant coach appointed</t>
        </r>
      </text>
    </comment>
    <comment ref="A8" authorId="0" shapeId="0" xr:uid="{63598C94-F4BD-44BD-9325-90F745A93632}">
      <text>
        <r>
          <rPr>
            <b/>
            <sz val="9"/>
            <color indexed="81"/>
            <rFont val="Tahoma"/>
            <family val="2"/>
          </rPr>
          <t>Leave blank if no playing assistant coach is appointed</t>
        </r>
      </text>
    </comment>
    <comment ref="A9" authorId="0" shapeId="0" xr:uid="{B5F3CD23-4CB6-4B3B-ABF8-CCC1165E1EBC}">
      <text>
        <r>
          <rPr>
            <b/>
            <sz val="9"/>
            <color indexed="81"/>
            <rFont val="Tahoma"/>
            <family val="2"/>
          </rPr>
          <t>Club must apply to the PPB for approval</t>
        </r>
      </text>
    </comment>
    <comment ref="A10" authorId="0" shapeId="0" xr:uid="{5460F6FE-EE5D-4BE2-A8A1-CCDE68449094}">
      <text>
        <r>
          <rPr>
            <b/>
            <sz val="9"/>
            <color indexed="81"/>
            <rFont val="Tahoma"/>
            <family val="2"/>
          </rPr>
          <t>Tom Barwick:</t>
        </r>
        <r>
          <rPr>
            <sz val="9"/>
            <color indexed="81"/>
            <rFont val="Tahoma"/>
            <family val="2"/>
          </rPr>
          <t xml:space="preserve">
Clubs must apply to PPB for approval</t>
        </r>
      </text>
    </comment>
    <comment ref="A64" authorId="0" shapeId="0" xr:uid="{98384111-4AFE-4020-9AEC-4B2AA7E7988F}">
      <text>
        <r>
          <rPr>
            <b/>
            <sz val="9"/>
            <color indexed="81"/>
            <rFont val="Tahoma"/>
            <family val="2"/>
          </rPr>
          <t>Tom Barwick:</t>
        </r>
        <r>
          <rPr>
            <sz val="9"/>
            <color indexed="81"/>
            <rFont val="Tahoma"/>
            <family val="2"/>
          </rPr>
          <t xml:space="preserve">
Any payment made by a destination club (or associate) to a player’s source club (or associate) to allow a player to be released from an existing standard player declaration.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Barwick</author>
  </authors>
  <commentList>
    <comment ref="N4" authorId="0" shapeId="0" xr:uid="{5CA25C9B-C27D-4DD9-8D7B-3F0BF5002F32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O4" authorId="0" shapeId="0" xr:uid="{446239BF-D87B-4A88-9E70-B985253832EE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Q4" authorId="0" shapeId="0" xr:uid="{9E50FFB1-8F32-4834-A8F2-0DDC6C980D38}">
      <text>
        <r>
          <rPr>
            <b/>
            <sz val="9"/>
            <color indexed="81"/>
            <rFont val="Tahoma"/>
            <family val="2"/>
          </rPr>
          <t>Refer to CSM section 3.1.5 &amp; 3.2 for coach remuneration rules.</t>
        </r>
      </text>
    </comment>
    <comment ref="A6" authorId="0" shapeId="0" xr:uid="{5259DBD9-C655-4ED8-BFBB-422C00FF24AB}">
      <text>
        <r>
          <rPr>
            <b/>
            <sz val="9"/>
            <color indexed="81"/>
            <rFont val="Tahoma"/>
            <family val="2"/>
          </rPr>
          <t>Leave blank if playing coach is not appointed</t>
        </r>
      </text>
    </comment>
    <comment ref="A7" authorId="0" shapeId="0" xr:uid="{1DC38384-8F2D-4950-A5EA-425FCC5EF6D0}">
      <text>
        <r>
          <rPr>
            <b/>
            <sz val="9"/>
            <color indexed="81"/>
            <rFont val="Tahoma"/>
            <family val="2"/>
          </rPr>
          <t>Leave blank if no playing assistant coach appointed</t>
        </r>
      </text>
    </comment>
    <comment ref="A8" authorId="0" shapeId="0" xr:uid="{EB05FC85-D735-4723-8A19-83B061983C62}">
      <text>
        <r>
          <rPr>
            <b/>
            <sz val="9"/>
            <color indexed="81"/>
            <rFont val="Tahoma"/>
            <family val="2"/>
          </rPr>
          <t>Leave blank if no playing assistant coach is appointed</t>
        </r>
      </text>
    </comment>
    <comment ref="A9" authorId="0" shapeId="0" xr:uid="{ECA92D4E-FF6C-4B0A-88BF-99D5FF685E8C}">
      <text>
        <r>
          <rPr>
            <b/>
            <sz val="9"/>
            <color indexed="81"/>
            <rFont val="Tahoma"/>
            <family val="2"/>
          </rPr>
          <t>Leave blank if playing coach is not appointed</t>
        </r>
      </text>
    </comment>
    <comment ref="A10" authorId="0" shapeId="0" xr:uid="{21C370E9-6E96-446F-8A73-12DF85F0EF42}">
      <text>
        <r>
          <rPr>
            <b/>
            <sz val="9"/>
            <color indexed="81"/>
            <rFont val="Tahoma"/>
            <family val="2"/>
          </rPr>
          <t>Leave blank if no playing assistant coach appointed</t>
        </r>
      </text>
    </comment>
    <comment ref="A11" authorId="0" shapeId="0" xr:uid="{A84F8C33-3823-4F7F-8514-775F4780A50C}">
      <text>
        <r>
          <rPr>
            <b/>
            <sz val="9"/>
            <color indexed="81"/>
            <rFont val="Tahoma"/>
            <family val="2"/>
          </rPr>
          <t>Leave blank if no playing assistant coach is appointed</t>
        </r>
      </text>
    </comment>
    <comment ref="A12" authorId="0" shapeId="0" xr:uid="{CDF1AEB9-5572-4F16-BF03-4F7197B40032}">
      <text>
        <r>
          <rPr>
            <b/>
            <sz val="9"/>
            <color indexed="81"/>
            <rFont val="Tahoma"/>
            <family val="2"/>
          </rPr>
          <t>Club must apply to the PPB for approval</t>
        </r>
      </text>
    </comment>
    <comment ref="A13" authorId="0" shapeId="0" xr:uid="{6932B908-0A13-45FF-96D9-7E33B1C6B8AA}">
      <text>
        <r>
          <rPr>
            <b/>
            <sz val="9"/>
            <color indexed="81"/>
            <rFont val="Tahoma"/>
            <family val="2"/>
          </rPr>
          <t>Tom Barwick:</t>
        </r>
        <r>
          <rPr>
            <sz val="9"/>
            <color indexed="81"/>
            <rFont val="Tahoma"/>
            <family val="2"/>
          </rPr>
          <t xml:space="preserve">
Clubs must apply to PPB for approval</t>
        </r>
      </text>
    </comment>
    <comment ref="A100" authorId="0" shapeId="0" xr:uid="{1B7042BE-114C-405E-AFA4-4F193CEB3243}">
      <text>
        <r>
          <rPr>
            <b/>
            <sz val="9"/>
            <color indexed="81"/>
            <rFont val="Tahoma"/>
            <family val="2"/>
          </rPr>
          <t>Tom Barwick:</t>
        </r>
        <r>
          <rPr>
            <sz val="9"/>
            <color indexed="81"/>
            <rFont val="Tahoma"/>
            <family val="2"/>
          </rPr>
          <t xml:space="preserve">
Any payment made by a destination club (or associate) to a player’s source club (or associate) to allow a player to be released from an existing standard player declaration. </t>
        </r>
      </text>
    </comment>
  </commentList>
</comments>
</file>

<file path=xl/sharedStrings.xml><?xml version="1.0" encoding="utf-8"?>
<sst xmlns="http://schemas.openxmlformats.org/spreadsheetml/2006/main" count="182" uniqueCount="79">
  <si>
    <r>
      <t>(</t>
    </r>
    <r>
      <rPr>
        <b/>
        <i/>
        <sz val="11"/>
        <color indexed="8"/>
        <rFont val="Aptos"/>
        <family val="2"/>
      </rPr>
      <t>Insert Name</t>
    </r>
    <r>
      <rPr>
        <b/>
        <sz val="11"/>
        <color indexed="8"/>
        <rFont val="Aptos"/>
        <family val="2"/>
      </rPr>
      <t xml:space="preserve"> ) FOOTBALL CLUB - MEMORANDUM RE PLAYER PAYMENTS</t>
    </r>
  </si>
  <si>
    <t>Additional Role</t>
  </si>
  <si>
    <t>Players</t>
  </si>
  <si>
    <t>Veteran
(Tick to indicate YES)</t>
  </si>
  <si>
    <t>Declaration Signed &amp; Submitted</t>
  </si>
  <si>
    <t>Seniors</t>
  </si>
  <si>
    <r>
      <t xml:space="preserve">Flat Rate Contract
</t>
    </r>
    <r>
      <rPr>
        <sz val="8"/>
        <color theme="1"/>
        <rFont val="Aptos"/>
        <family val="2"/>
      </rPr>
      <t>Including coaching remuneration if applicable</t>
    </r>
  </si>
  <si>
    <t>Non-Exempt Travel Allowance</t>
  </si>
  <si>
    <t>Exempt Travel Allowance</t>
  </si>
  <si>
    <t>Total Expenditure</t>
  </si>
  <si>
    <r>
      <t xml:space="preserve">% of Payment attributed to </t>
    </r>
    <r>
      <rPr>
        <b/>
        <sz val="9"/>
        <color theme="1"/>
        <rFont val="Aptos"/>
        <family val="2"/>
      </rPr>
      <t>Player Payment</t>
    </r>
    <r>
      <rPr>
        <sz val="9"/>
        <color theme="1"/>
        <rFont val="Aptos"/>
        <family val="2"/>
      </rPr>
      <t xml:space="preserve"> Cap
Approved by PPB or in accordance with CSM</t>
    </r>
  </si>
  <si>
    <t>Player Payment Cap Expenditure</t>
  </si>
  <si>
    <t>First Name</t>
  </si>
  <si>
    <t>Surname</t>
  </si>
  <si>
    <t>No. of Games</t>
  </si>
  <si>
    <t>Rate $</t>
  </si>
  <si>
    <t>Amount $</t>
  </si>
  <si>
    <t>Playing Senior Coach</t>
  </si>
  <si>
    <t>Playing Assistant Coach</t>
  </si>
  <si>
    <t>Marquee Player</t>
  </si>
  <si>
    <t>Promotional Player</t>
  </si>
  <si>
    <t>TOTALS</t>
  </si>
  <si>
    <t>Other Player Payments</t>
  </si>
  <si>
    <t>Match Awards</t>
  </si>
  <si>
    <t>Full Name</t>
  </si>
  <si>
    <t>AMOUNT $</t>
  </si>
  <si>
    <t>No. Of Games</t>
  </si>
  <si>
    <t>Cash</t>
  </si>
  <si>
    <t>Non-Cash</t>
  </si>
  <si>
    <t xml:space="preserve">Any other payments to a Player (or their Associates) in respect of employment, provision of services or otherwise. </t>
  </si>
  <si>
    <t>Detail of other Player Payments (e.g. incentives for best and fairest)</t>
  </si>
  <si>
    <t>Settlement of Standard Declarations</t>
  </si>
  <si>
    <t>Players Name</t>
  </si>
  <si>
    <t>Sub Total Other Payments to Player or Associates</t>
  </si>
  <si>
    <t xml:space="preserve">Detail of arrangements to be attached as necessary and consistent with Rules 4.1 to 4.3 </t>
  </si>
  <si>
    <t>TOTAL PLAYER PAYMENTS</t>
  </si>
  <si>
    <t>COMPETITION PLAYER LIMIT as per CSM</t>
  </si>
  <si>
    <t>COMPLIANT</t>
  </si>
  <si>
    <r>
      <t>We hereby verify that this is an accurate summary of the amounts to be paid to players of the Club or Associates of players by</t>
    </r>
    <r>
      <rPr>
        <b/>
        <sz val="9"/>
        <color indexed="8"/>
        <rFont val="Aptos"/>
        <family val="2"/>
      </rPr>
      <t xml:space="preserve"> </t>
    </r>
    <r>
      <rPr>
        <b/>
        <sz val="9"/>
        <color theme="1"/>
        <rFont val="Aptos"/>
        <family val="2"/>
      </rPr>
      <t>the Club or Associate of the Club for the Season.</t>
    </r>
  </si>
  <si>
    <t xml:space="preserve">President </t>
  </si>
  <si>
    <t>Date</t>
  </si>
  <si>
    <t>Treasurer / Secretary / Football Operations Manager</t>
  </si>
  <si>
    <t xml:space="preserve">2026 PLAYER PAYMENTS </t>
  </si>
  <si>
    <t>Declaration Submitted to Document Portal</t>
  </si>
  <si>
    <t>Non Senior</t>
  </si>
  <si>
    <t>SENIOR Playing Coach</t>
  </si>
  <si>
    <t>SENIOR Playing Assistant Coach</t>
  </si>
  <si>
    <t>RESERVE Playing  Coach</t>
  </si>
  <si>
    <t>RESERVE Playing Assistant Coach</t>
  </si>
  <si>
    <t>Player Name</t>
  </si>
  <si>
    <t>SENIORS</t>
  </si>
  <si>
    <t>NON SENIOR</t>
  </si>
  <si>
    <t>TOTAL $</t>
  </si>
  <si>
    <t xml:space="preserve">Cash </t>
  </si>
  <si>
    <t xml:space="preserve">Non Cash </t>
  </si>
  <si>
    <t>COACH PAYMENTS</t>
  </si>
  <si>
    <t xml:space="preserve">Any other payments to a Coach (or their Associates) in respect of coaching, assistant coaching, reserve coaching  or any employment, provision of services or otherwise. </t>
  </si>
  <si>
    <t>PLAYING MALE SENIORS &amp; RESERVES COACHES</t>
  </si>
  <si>
    <t>Role</t>
  </si>
  <si>
    <t>Payment</t>
  </si>
  <si>
    <t>Incentive</t>
  </si>
  <si>
    <t>Notes</t>
  </si>
  <si>
    <t>ACCREDITED AFL COACH (YES/NO)</t>
  </si>
  <si>
    <t>Senior playing coach can have a maximum 80% of payment attributed to Total Coaching Payments</t>
  </si>
  <si>
    <t>Senior playing assistant coach can have a maximum 50% of payment attributed to Total Coaching Payments</t>
  </si>
  <si>
    <t>NON PLAYING MALE SENIORS &amp; RESERVES COACHES</t>
  </si>
  <si>
    <t>PAYMENTS TO MALE SENIOR &amp; RESERVE COACHES</t>
  </si>
  <si>
    <t>U18's BOY'S COACHES</t>
  </si>
  <si>
    <t>PAYMENTS TO MALE U18 COACHES</t>
  </si>
  <si>
    <t>WOMEN'S SENIOR PLAYING COACHES</t>
  </si>
  <si>
    <t>Assistant Playing Coach</t>
  </si>
  <si>
    <t>NON PLAYING WOMEN'S &amp; U18 GIRLS COACHES</t>
  </si>
  <si>
    <t>PAYMENTS TO FEMALE PROGRAM COACHES</t>
  </si>
  <si>
    <r>
      <t xml:space="preserve">TOTAL </t>
    </r>
    <r>
      <rPr>
        <b/>
        <sz val="11"/>
        <color theme="1"/>
        <rFont val="Aptos Narrow"/>
        <family val="2"/>
        <scheme val="minor"/>
      </rPr>
      <t xml:space="preserve">MALE </t>
    </r>
    <r>
      <rPr>
        <sz val="11"/>
        <color theme="1"/>
        <rFont val="Aptos Narrow"/>
        <family val="2"/>
        <scheme val="minor"/>
      </rPr>
      <t>PROGRAM COACH REMUNERATION</t>
    </r>
  </si>
  <si>
    <r>
      <t xml:space="preserve">TOTAL </t>
    </r>
    <r>
      <rPr>
        <b/>
        <sz val="11"/>
        <color theme="1"/>
        <rFont val="Aptos Narrow"/>
        <family val="2"/>
        <scheme val="minor"/>
      </rPr>
      <t>FEMALE</t>
    </r>
    <r>
      <rPr>
        <sz val="11"/>
        <color theme="1"/>
        <rFont val="Aptos Narrow"/>
        <family val="2"/>
        <scheme val="minor"/>
      </rPr>
      <t xml:space="preserve"> PROGRAM COACH REMUNERATION</t>
    </r>
  </si>
  <si>
    <t>TOTAL COACH REMUNERATION</t>
  </si>
  <si>
    <t>Other Player Payments including incentives etc</t>
  </si>
  <si>
    <t>Detail of other Player Payments</t>
  </si>
  <si>
    <t xml:space="preserve">Detail of other Player Payments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</si>
</sst>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b/>
      <i/>
      <sz val="11"/>
      <color indexed="8"/>
      <name val="Aptos"/>
      <family val="2"/>
    </font>
    <font>
      <b/>
      <sz val="11"/>
      <color indexed="8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8"/>
      <color theme="1"/>
      <name val="Aptos"/>
      <family val="2"/>
    </font>
    <font>
      <sz val="9"/>
      <color rgb="FF000000"/>
      <name val="Aptos"/>
      <family val="2"/>
    </font>
    <font>
      <sz val="24"/>
      <color theme="1"/>
      <name val="Aptos"/>
      <family val="2"/>
    </font>
    <font>
      <i/>
      <sz val="9"/>
      <color rgb="FF000000"/>
      <name val="Aptos"/>
      <family val="2"/>
    </font>
    <font>
      <b/>
      <sz val="9"/>
      <color rgb="FF000000"/>
      <name val="Aptos"/>
      <family val="2"/>
    </font>
    <font>
      <b/>
      <sz val="9"/>
      <color indexed="8"/>
      <name val="Apto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9"/>
      <color rgb="FFFF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Protection="1"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justify" vertical="center"/>
      <protection locked="0"/>
    </xf>
    <xf numFmtId="0" fontId="9" fillId="3" borderId="23" xfId="0" applyFont="1" applyFill="1" applyBorder="1" applyAlignment="1" applyProtection="1">
      <alignment horizontal="justify" vertical="center"/>
      <protection locked="0"/>
    </xf>
    <xf numFmtId="44" fontId="9" fillId="3" borderId="22" xfId="1" applyFont="1" applyFill="1" applyBorder="1" applyAlignment="1" applyProtection="1">
      <alignment horizontal="center" vertical="center"/>
      <protection locked="0"/>
    </xf>
    <xf numFmtId="6" fontId="9" fillId="3" borderId="6" xfId="0" applyNumberFormat="1" applyFont="1" applyFill="1" applyBorder="1" applyAlignment="1" applyProtection="1">
      <alignment horizontal="center" vertical="center"/>
      <protection locked="0"/>
    </xf>
    <xf numFmtId="6" fontId="9" fillId="3" borderId="7" xfId="0" applyNumberFormat="1" applyFont="1" applyFill="1" applyBorder="1" applyAlignment="1" applyProtection="1">
      <alignment horizontal="center" vertical="center"/>
      <protection locked="0"/>
    </xf>
    <xf numFmtId="44" fontId="9" fillId="3" borderId="7" xfId="1" applyFont="1" applyFill="1" applyBorder="1" applyAlignment="1" applyProtection="1">
      <alignment horizontal="center" vertical="center"/>
    </xf>
    <xf numFmtId="9" fontId="9" fillId="3" borderId="7" xfId="2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Protection="1"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justify" vertical="center"/>
      <protection locked="0"/>
    </xf>
    <xf numFmtId="0" fontId="9" fillId="4" borderId="13" xfId="0" applyFont="1" applyFill="1" applyBorder="1" applyAlignment="1" applyProtection="1">
      <alignment horizontal="justify" vertical="center"/>
      <protection locked="0"/>
    </xf>
    <xf numFmtId="44" fontId="9" fillId="4" borderId="12" xfId="1" applyFont="1" applyFill="1" applyBorder="1" applyAlignment="1" applyProtection="1">
      <alignment horizontal="center" vertical="center"/>
      <protection locked="0"/>
    </xf>
    <xf numFmtId="44" fontId="9" fillId="4" borderId="13" xfId="1" applyFont="1" applyFill="1" applyBorder="1" applyAlignment="1" applyProtection="1">
      <alignment horizontal="center" vertical="center"/>
      <protection locked="0"/>
    </xf>
    <xf numFmtId="6" fontId="9" fillId="4" borderId="9" xfId="0" applyNumberFormat="1" applyFont="1" applyFill="1" applyBorder="1" applyAlignment="1" applyProtection="1">
      <alignment horizontal="center" vertical="center"/>
      <protection locked="0"/>
    </xf>
    <xf numFmtId="6" fontId="9" fillId="4" borderId="10" xfId="0" applyNumberFormat="1" applyFont="1" applyFill="1" applyBorder="1" applyAlignment="1" applyProtection="1">
      <alignment horizontal="center" vertical="center"/>
      <protection locked="0"/>
    </xf>
    <xf numFmtId="44" fontId="9" fillId="4" borderId="10" xfId="1" applyFont="1" applyFill="1" applyBorder="1" applyAlignment="1" applyProtection="1">
      <alignment horizontal="center" vertical="center"/>
    </xf>
    <xf numFmtId="9" fontId="9" fillId="4" borderId="10" xfId="2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Protection="1"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12" xfId="0" applyFont="1" applyFill="1" applyBorder="1" applyAlignment="1" applyProtection="1">
      <alignment horizontal="justify" vertical="center"/>
      <protection locked="0"/>
    </xf>
    <xf numFmtId="0" fontId="9" fillId="5" borderId="13" xfId="0" applyFont="1" applyFill="1" applyBorder="1" applyAlignment="1" applyProtection="1">
      <alignment horizontal="justify" vertical="center"/>
      <protection locked="0"/>
    </xf>
    <xf numFmtId="44" fontId="9" fillId="5" borderId="12" xfId="1" applyFont="1" applyFill="1" applyBorder="1" applyAlignment="1" applyProtection="1">
      <alignment horizontal="center" vertical="center"/>
      <protection locked="0"/>
    </xf>
    <xf numFmtId="44" fontId="9" fillId="5" borderId="13" xfId="1" applyFont="1" applyFill="1" applyBorder="1" applyAlignment="1" applyProtection="1">
      <alignment horizontal="center" vertical="center"/>
      <protection locked="0"/>
    </xf>
    <xf numFmtId="6" fontId="9" fillId="5" borderId="9" xfId="0" applyNumberFormat="1" applyFont="1" applyFill="1" applyBorder="1" applyAlignment="1" applyProtection="1">
      <alignment horizontal="center" vertical="center"/>
      <protection locked="0"/>
    </xf>
    <xf numFmtId="6" fontId="9" fillId="5" borderId="10" xfId="0" applyNumberFormat="1" applyFont="1" applyFill="1" applyBorder="1" applyAlignment="1" applyProtection="1">
      <alignment horizontal="center" vertical="center"/>
      <protection locked="0"/>
    </xf>
    <xf numFmtId="44" fontId="9" fillId="5" borderId="10" xfId="1" applyFont="1" applyFill="1" applyBorder="1" applyAlignment="1" applyProtection="1">
      <alignment horizontal="center" vertical="center"/>
    </xf>
    <xf numFmtId="9" fontId="9" fillId="5" borderId="10" xfId="2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justify" vertical="center"/>
      <protection locked="0"/>
    </xf>
    <xf numFmtId="0" fontId="9" fillId="0" borderId="27" xfId="0" applyFont="1" applyBorder="1" applyAlignment="1" applyProtection="1">
      <alignment horizontal="justify" vertical="center"/>
      <protection locked="0"/>
    </xf>
    <xf numFmtId="44" fontId="9" fillId="0" borderId="26" xfId="1" applyFont="1" applyBorder="1" applyAlignment="1" applyProtection="1">
      <alignment horizontal="center" vertical="center"/>
      <protection locked="0"/>
    </xf>
    <xf numFmtId="6" fontId="9" fillId="0" borderId="28" xfId="0" applyNumberFormat="1" applyFont="1" applyBorder="1" applyAlignment="1" applyProtection="1">
      <alignment horizontal="center" vertical="center"/>
      <protection locked="0"/>
    </xf>
    <xf numFmtId="6" fontId="9" fillId="0" borderId="29" xfId="0" applyNumberFormat="1" applyFont="1" applyBorder="1" applyAlignment="1" applyProtection="1">
      <alignment horizontal="center" vertical="center"/>
      <protection locked="0"/>
    </xf>
    <xf numFmtId="44" fontId="9" fillId="0" borderId="29" xfId="1" applyFont="1" applyBorder="1" applyAlignment="1" applyProtection="1">
      <alignment horizontal="center" vertical="center"/>
    </xf>
    <xf numFmtId="9" fontId="9" fillId="0" borderId="29" xfId="2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justify" vertical="center"/>
      <protection locked="0"/>
    </xf>
    <xf numFmtId="0" fontId="9" fillId="0" borderId="32" xfId="0" applyFont="1" applyBorder="1" applyAlignment="1" applyProtection="1">
      <alignment horizontal="justify" vertical="center"/>
      <protection locked="0"/>
    </xf>
    <xf numFmtId="44" fontId="9" fillId="0" borderId="31" xfId="1" applyFont="1" applyBorder="1" applyAlignment="1" applyProtection="1">
      <alignment horizontal="center" vertical="center"/>
      <protection locked="0"/>
    </xf>
    <xf numFmtId="44" fontId="9" fillId="0" borderId="32" xfId="1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justify" vertical="center"/>
      <protection locked="0"/>
    </xf>
    <xf numFmtId="0" fontId="9" fillId="0" borderId="23" xfId="0" applyFont="1" applyBorder="1" applyAlignment="1" applyProtection="1">
      <alignment horizontal="justify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44" fontId="9" fillId="0" borderId="22" xfId="1" applyFont="1" applyBorder="1" applyAlignment="1" applyProtection="1">
      <alignment horizontal="center" vertical="center"/>
      <protection locked="0"/>
    </xf>
    <xf numFmtId="44" fontId="9" fillId="0" borderId="23" xfId="1" applyFont="1" applyBorder="1" applyAlignment="1" applyProtection="1">
      <alignment horizontal="center" vertical="center"/>
      <protection locked="0"/>
    </xf>
    <xf numFmtId="6" fontId="9" fillId="0" borderId="6" xfId="0" applyNumberFormat="1" applyFont="1" applyBorder="1" applyAlignment="1" applyProtection="1">
      <alignment horizontal="center" vertical="center"/>
      <protection locked="0"/>
    </xf>
    <xf numFmtId="6" fontId="9" fillId="0" borderId="7" xfId="0" applyNumberFormat="1" applyFont="1" applyBorder="1" applyAlignment="1" applyProtection="1">
      <alignment horizontal="center" vertical="center"/>
      <protection locked="0"/>
    </xf>
    <xf numFmtId="44" fontId="9" fillId="0" borderId="7" xfId="1" applyFont="1" applyBorder="1" applyAlignment="1" applyProtection="1">
      <alignment horizontal="center" vertical="center"/>
    </xf>
    <xf numFmtId="9" fontId="9" fillId="0" borderId="7" xfId="2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4" fontId="9" fillId="0" borderId="0" xfId="1" applyFont="1" applyBorder="1" applyAlignment="1" applyProtection="1">
      <alignment horizontal="center" vertical="center"/>
      <protection locked="0"/>
    </xf>
    <xf numFmtId="6" fontId="9" fillId="0" borderId="0" xfId="0" applyNumberFormat="1" applyFont="1" applyAlignment="1" applyProtection="1">
      <alignment horizontal="center" vertical="center"/>
      <protection locked="0"/>
    </xf>
    <xf numFmtId="9" fontId="11" fillId="0" borderId="0" xfId="2" applyFont="1" applyBorder="1" applyAlignment="1" applyProtection="1">
      <alignment horizontal="center" vertical="center"/>
      <protection locked="0"/>
    </xf>
    <xf numFmtId="44" fontId="11" fillId="0" borderId="0" xfId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6" fontId="9" fillId="0" borderId="0" xfId="0" applyNumberFormat="1" applyFont="1" applyAlignment="1" applyProtection="1">
      <alignment horizontal="right" vertical="center"/>
      <protection locked="0"/>
    </xf>
    <xf numFmtId="0" fontId="7" fillId="6" borderId="0" xfId="0" applyFont="1" applyFill="1" applyProtection="1"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6" fillId="6" borderId="0" xfId="0" applyFont="1" applyFill="1" applyProtection="1">
      <protection locked="0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/>
    <xf numFmtId="44" fontId="6" fillId="6" borderId="13" xfId="0" applyNumberFormat="1" applyFont="1" applyFill="1" applyBorder="1"/>
    <xf numFmtId="44" fontId="6" fillId="6" borderId="34" xfId="0" applyNumberFormat="1" applyFont="1" applyFill="1" applyBorder="1"/>
    <xf numFmtId="44" fontId="6" fillId="6" borderId="10" xfId="0" applyNumberFormat="1" applyFont="1" applyFill="1" applyBorder="1"/>
    <xf numFmtId="6" fontId="7" fillId="6" borderId="10" xfId="0" applyNumberFormat="1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44" fontId="6" fillId="0" borderId="0" xfId="0" applyNumberFormat="1" applyFont="1" applyProtection="1">
      <protection locked="0"/>
    </xf>
    <xf numFmtId="6" fontId="7" fillId="0" borderId="0" xfId="0" applyNumberFormat="1" applyFont="1" applyAlignment="1" applyProtection="1">
      <alignment horizontal="center"/>
      <protection locked="0"/>
    </xf>
    <xf numFmtId="0" fontId="9" fillId="7" borderId="31" xfId="0" applyFont="1" applyFill="1" applyBorder="1" applyAlignment="1" applyProtection="1">
      <alignment horizontal="left" vertical="center"/>
      <protection locked="0"/>
    </xf>
    <xf numFmtId="0" fontId="9" fillId="7" borderId="31" xfId="0" applyFont="1" applyFill="1" applyBorder="1" applyAlignment="1" applyProtection="1">
      <alignment horizontal="center" vertical="center"/>
      <protection locked="0"/>
    </xf>
    <xf numFmtId="0" fontId="9" fillId="7" borderId="26" xfId="0" applyFont="1" applyFill="1" applyBorder="1" applyAlignment="1" applyProtection="1">
      <alignment horizontal="justify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164" fontId="9" fillId="0" borderId="31" xfId="0" applyNumberFormat="1" applyFont="1" applyBorder="1" applyAlignment="1" applyProtection="1">
      <alignment horizontal="center" vertical="center"/>
      <protection locked="0"/>
    </xf>
    <xf numFmtId="0" fontId="9" fillId="7" borderId="31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44" fontId="9" fillId="0" borderId="31" xfId="1" applyFont="1" applyBorder="1" applyAlignment="1" applyProtection="1">
      <alignment horizontal="right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44" fontId="7" fillId="6" borderId="0" xfId="1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44" fontId="12" fillId="0" borderId="7" xfId="1" applyFont="1" applyBorder="1" applyAlignment="1" applyProtection="1">
      <alignment horizontal="center" vertical="center"/>
    </xf>
    <xf numFmtId="44" fontId="12" fillId="0" borderId="7" xfId="1" applyFont="1" applyBorder="1" applyAlignment="1" applyProtection="1">
      <alignment horizontal="center" vertical="center"/>
      <protection locked="0"/>
    </xf>
    <xf numFmtId="6" fontId="12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6" borderId="39" xfId="0" applyFont="1" applyFill="1" applyBorder="1" applyProtection="1">
      <protection locked="0"/>
    </xf>
    <xf numFmtId="0" fontId="12" fillId="7" borderId="35" xfId="0" applyFont="1" applyFill="1" applyBorder="1" applyAlignment="1" applyProtection="1">
      <alignment vertical="center"/>
      <protection locked="0"/>
    </xf>
    <xf numFmtId="0" fontId="12" fillId="7" borderId="36" xfId="0" applyFont="1" applyFill="1" applyBorder="1" applyAlignment="1" applyProtection="1">
      <alignment vertical="center"/>
      <protection locked="0"/>
    </xf>
    <xf numFmtId="0" fontId="12" fillId="7" borderId="37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9" borderId="19" xfId="0" applyFont="1" applyFill="1" applyBorder="1" applyProtection="1">
      <protection locked="0"/>
    </xf>
    <xf numFmtId="0" fontId="9" fillId="9" borderId="21" xfId="0" applyFont="1" applyFill="1" applyBorder="1" applyAlignment="1" applyProtection="1">
      <alignment horizontal="center" vertical="center"/>
      <protection locked="0"/>
    </xf>
    <xf numFmtId="0" fontId="9" fillId="9" borderId="22" xfId="0" applyFont="1" applyFill="1" applyBorder="1" applyAlignment="1" applyProtection="1">
      <alignment horizontal="justify" vertical="center"/>
      <protection locked="0"/>
    </xf>
    <xf numFmtId="0" fontId="9" fillId="9" borderId="23" xfId="0" applyFont="1" applyFill="1" applyBorder="1" applyAlignment="1" applyProtection="1">
      <alignment horizontal="justify" vertical="center"/>
      <protection locked="0"/>
    </xf>
    <xf numFmtId="44" fontId="9" fillId="9" borderId="22" xfId="1" applyFont="1" applyFill="1" applyBorder="1" applyAlignment="1" applyProtection="1">
      <alignment horizontal="center" vertical="center"/>
      <protection locked="0"/>
    </xf>
    <xf numFmtId="6" fontId="9" fillId="9" borderId="6" xfId="0" applyNumberFormat="1" applyFont="1" applyFill="1" applyBorder="1" applyAlignment="1" applyProtection="1">
      <alignment horizontal="center" vertical="center"/>
      <protection locked="0"/>
    </xf>
    <xf numFmtId="6" fontId="9" fillId="9" borderId="7" xfId="0" applyNumberFormat="1" applyFont="1" applyFill="1" applyBorder="1" applyAlignment="1" applyProtection="1">
      <alignment horizontal="center" vertical="center"/>
      <protection locked="0"/>
    </xf>
    <xf numFmtId="44" fontId="9" fillId="9" borderId="7" xfId="1" applyFont="1" applyFill="1" applyBorder="1" applyAlignment="1" applyProtection="1">
      <alignment horizontal="center" vertical="center"/>
    </xf>
    <xf numFmtId="9" fontId="9" fillId="9" borderId="7" xfId="2" applyFont="1" applyFill="1" applyBorder="1" applyAlignment="1" applyProtection="1">
      <alignment horizontal="center" vertical="center"/>
      <protection locked="0"/>
    </xf>
    <xf numFmtId="0" fontId="6" fillId="9" borderId="28" xfId="0" applyFont="1" applyFill="1" applyBorder="1" applyProtection="1">
      <protection locked="0"/>
    </xf>
    <xf numFmtId="0" fontId="9" fillId="9" borderId="25" xfId="0" applyFont="1" applyFill="1" applyBorder="1" applyAlignment="1" applyProtection="1">
      <alignment horizontal="center" vertical="center"/>
      <protection locked="0"/>
    </xf>
    <xf numFmtId="0" fontId="9" fillId="9" borderId="26" xfId="0" applyFont="1" applyFill="1" applyBorder="1" applyAlignment="1" applyProtection="1">
      <alignment horizontal="justify" vertical="center"/>
      <protection locked="0"/>
    </xf>
    <xf numFmtId="0" fontId="9" fillId="9" borderId="27" xfId="0" applyFont="1" applyFill="1" applyBorder="1" applyAlignment="1" applyProtection="1">
      <alignment horizontal="justify" vertical="center"/>
      <protection locked="0"/>
    </xf>
    <xf numFmtId="44" fontId="9" fillId="9" borderId="26" xfId="1" applyFont="1" applyFill="1" applyBorder="1" applyAlignment="1" applyProtection="1">
      <alignment horizontal="center" vertical="center"/>
      <protection locked="0"/>
    </xf>
    <xf numFmtId="6" fontId="9" fillId="9" borderId="28" xfId="0" applyNumberFormat="1" applyFont="1" applyFill="1" applyBorder="1" applyAlignment="1" applyProtection="1">
      <alignment horizontal="center" vertical="center"/>
      <protection locked="0"/>
    </xf>
    <xf numFmtId="6" fontId="9" fillId="9" borderId="29" xfId="0" applyNumberFormat="1" applyFont="1" applyFill="1" applyBorder="1" applyAlignment="1" applyProtection="1">
      <alignment horizontal="center" vertical="center"/>
      <protection locked="0"/>
    </xf>
    <xf numFmtId="44" fontId="9" fillId="9" borderId="29" xfId="1" applyFont="1" applyFill="1" applyBorder="1" applyAlignment="1" applyProtection="1">
      <alignment horizontal="center" vertical="center"/>
    </xf>
    <xf numFmtId="9" fontId="9" fillId="9" borderId="29" xfId="2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Protection="1"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justify" vertical="center"/>
      <protection locked="0"/>
    </xf>
    <xf numFmtId="0" fontId="9" fillId="3" borderId="27" xfId="0" applyFont="1" applyFill="1" applyBorder="1" applyAlignment="1" applyProtection="1">
      <alignment horizontal="justify" vertical="center"/>
      <protection locked="0"/>
    </xf>
    <xf numFmtId="44" fontId="9" fillId="3" borderId="26" xfId="1" applyFont="1" applyFill="1" applyBorder="1" applyAlignment="1" applyProtection="1">
      <alignment horizontal="center" vertical="center"/>
      <protection locked="0"/>
    </xf>
    <xf numFmtId="6" fontId="9" fillId="3" borderId="28" xfId="0" applyNumberFormat="1" applyFont="1" applyFill="1" applyBorder="1" applyAlignment="1" applyProtection="1">
      <alignment horizontal="center" vertical="center"/>
      <protection locked="0"/>
    </xf>
    <xf numFmtId="6" fontId="9" fillId="3" borderId="29" xfId="0" applyNumberFormat="1" applyFont="1" applyFill="1" applyBorder="1" applyAlignment="1" applyProtection="1">
      <alignment horizontal="center" vertical="center"/>
      <protection locked="0"/>
    </xf>
    <xf numFmtId="44" fontId="9" fillId="3" borderId="29" xfId="1" applyFont="1" applyFill="1" applyBorder="1" applyAlignment="1" applyProtection="1">
      <alignment horizontal="center" vertical="center"/>
    </xf>
    <xf numFmtId="9" fontId="9" fillId="3" borderId="29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Protection="1">
      <protection locked="0"/>
    </xf>
    <xf numFmtId="0" fontId="9" fillId="10" borderId="11" xfId="0" applyFont="1" applyFill="1" applyBorder="1" applyAlignment="1" applyProtection="1">
      <alignment horizontal="center" vertical="center"/>
      <protection locked="0"/>
    </xf>
    <xf numFmtId="0" fontId="9" fillId="10" borderId="12" xfId="0" applyFont="1" applyFill="1" applyBorder="1" applyAlignment="1" applyProtection="1">
      <alignment horizontal="justify" vertical="center"/>
      <protection locked="0"/>
    </xf>
    <xf numFmtId="0" fontId="9" fillId="10" borderId="13" xfId="0" applyFont="1" applyFill="1" applyBorder="1" applyAlignment="1" applyProtection="1">
      <alignment horizontal="justify" vertical="center"/>
      <protection locked="0"/>
    </xf>
    <xf numFmtId="44" fontId="9" fillId="10" borderId="12" xfId="1" applyFont="1" applyFill="1" applyBorder="1" applyAlignment="1" applyProtection="1">
      <alignment horizontal="center" vertical="center"/>
      <protection locked="0"/>
    </xf>
    <xf numFmtId="44" fontId="9" fillId="10" borderId="13" xfId="1" applyFont="1" applyFill="1" applyBorder="1" applyAlignment="1" applyProtection="1">
      <alignment horizontal="center" vertical="center"/>
      <protection locked="0"/>
    </xf>
    <xf numFmtId="6" fontId="9" fillId="10" borderId="9" xfId="0" applyNumberFormat="1" applyFont="1" applyFill="1" applyBorder="1" applyAlignment="1" applyProtection="1">
      <alignment horizontal="center" vertical="center"/>
      <protection locked="0"/>
    </xf>
    <xf numFmtId="6" fontId="9" fillId="10" borderId="10" xfId="0" applyNumberFormat="1" applyFont="1" applyFill="1" applyBorder="1" applyAlignment="1" applyProtection="1">
      <alignment horizontal="center" vertical="center"/>
      <protection locked="0"/>
    </xf>
    <xf numFmtId="44" fontId="9" fillId="10" borderId="10" xfId="1" applyFont="1" applyFill="1" applyBorder="1" applyAlignment="1" applyProtection="1">
      <alignment horizontal="center" vertical="center"/>
    </xf>
    <xf numFmtId="9" fontId="9" fillId="10" borderId="10" xfId="2" applyFont="1" applyFill="1" applyBorder="1" applyAlignment="1" applyProtection="1">
      <alignment horizontal="center" vertical="center"/>
      <protection locked="0"/>
    </xf>
    <xf numFmtId="0" fontId="6" fillId="10" borderId="14" xfId="0" applyFont="1" applyFill="1" applyBorder="1" applyProtection="1">
      <protection locked="0"/>
    </xf>
    <xf numFmtId="0" fontId="9" fillId="10" borderId="16" xfId="0" applyFont="1" applyFill="1" applyBorder="1" applyAlignment="1" applyProtection="1">
      <alignment horizontal="center" vertical="center"/>
      <protection locked="0"/>
    </xf>
    <xf numFmtId="0" fontId="9" fillId="10" borderId="17" xfId="0" applyFont="1" applyFill="1" applyBorder="1" applyAlignment="1" applyProtection="1">
      <alignment horizontal="justify" vertical="center"/>
      <protection locked="0"/>
    </xf>
    <xf numFmtId="0" fontId="9" fillId="10" borderId="18" xfId="0" applyFont="1" applyFill="1" applyBorder="1" applyAlignment="1" applyProtection="1">
      <alignment horizontal="justify" vertical="center"/>
      <protection locked="0"/>
    </xf>
    <xf numFmtId="44" fontId="9" fillId="10" borderId="17" xfId="1" applyFont="1" applyFill="1" applyBorder="1" applyAlignment="1" applyProtection="1">
      <alignment horizontal="center" vertical="center"/>
      <protection locked="0"/>
    </xf>
    <xf numFmtId="44" fontId="9" fillId="10" borderId="18" xfId="1" applyFont="1" applyFill="1" applyBorder="1" applyAlignment="1" applyProtection="1">
      <alignment horizontal="center" vertical="center"/>
      <protection locked="0"/>
    </xf>
    <xf numFmtId="6" fontId="9" fillId="10" borderId="14" xfId="0" applyNumberFormat="1" applyFont="1" applyFill="1" applyBorder="1" applyAlignment="1" applyProtection="1">
      <alignment horizontal="center" vertical="center"/>
      <protection locked="0"/>
    </xf>
    <xf numFmtId="6" fontId="9" fillId="10" borderId="15" xfId="0" applyNumberFormat="1" applyFont="1" applyFill="1" applyBorder="1" applyAlignment="1" applyProtection="1">
      <alignment horizontal="center" vertical="center"/>
      <protection locked="0"/>
    </xf>
    <xf numFmtId="44" fontId="9" fillId="10" borderId="15" xfId="1" applyFont="1" applyFill="1" applyBorder="1" applyAlignment="1" applyProtection="1">
      <alignment horizontal="center" vertical="center"/>
    </xf>
    <xf numFmtId="9" fontId="9" fillId="10" borderId="15" xfId="2" applyFont="1" applyFill="1" applyBorder="1" applyAlignment="1" applyProtection="1">
      <alignment horizontal="center" vertical="center"/>
      <protection locked="0"/>
    </xf>
    <xf numFmtId="0" fontId="6" fillId="10" borderId="19" xfId="0" applyFont="1" applyFill="1" applyBorder="1" applyProtection="1">
      <protection locked="0"/>
    </xf>
    <xf numFmtId="0" fontId="9" fillId="10" borderId="21" xfId="0" applyFont="1" applyFill="1" applyBorder="1" applyAlignment="1" applyProtection="1">
      <alignment horizontal="center" vertical="center"/>
      <protection locked="0"/>
    </xf>
    <xf numFmtId="0" fontId="9" fillId="10" borderId="22" xfId="0" applyFont="1" applyFill="1" applyBorder="1" applyAlignment="1" applyProtection="1">
      <alignment horizontal="justify" vertical="center"/>
      <protection locked="0"/>
    </xf>
    <xf numFmtId="0" fontId="9" fillId="10" borderId="23" xfId="0" applyFont="1" applyFill="1" applyBorder="1" applyAlignment="1" applyProtection="1">
      <alignment horizontal="justify" vertical="center"/>
      <protection locked="0"/>
    </xf>
    <xf numFmtId="44" fontId="9" fillId="10" borderId="22" xfId="1" applyFont="1" applyFill="1" applyBorder="1" applyAlignment="1" applyProtection="1">
      <alignment horizontal="center" vertical="center"/>
      <protection locked="0"/>
    </xf>
    <xf numFmtId="44" fontId="9" fillId="10" borderId="23" xfId="1" applyFont="1" applyFill="1" applyBorder="1" applyAlignment="1" applyProtection="1">
      <alignment horizontal="center" vertical="center"/>
      <protection locked="0"/>
    </xf>
    <xf numFmtId="6" fontId="9" fillId="10" borderId="6" xfId="0" applyNumberFormat="1" applyFont="1" applyFill="1" applyBorder="1" applyAlignment="1" applyProtection="1">
      <alignment horizontal="center" vertical="center"/>
      <protection locked="0"/>
    </xf>
    <xf numFmtId="6" fontId="9" fillId="10" borderId="7" xfId="0" applyNumberFormat="1" applyFont="1" applyFill="1" applyBorder="1" applyAlignment="1" applyProtection="1">
      <alignment horizontal="center" vertical="center"/>
      <protection locked="0"/>
    </xf>
    <xf numFmtId="44" fontId="9" fillId="10" borderId="7" xfId="1" applyFont="1" applyFill="1" applyBorder="1" applyAlignment="1" applyProtection="1">
      <alignment horizontal="center" vertical="center"/>
    </xf>
    <xf numFmtId="9" fontId="9" fillId="10" borderId="7" xfId="2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vertical="top"/>
      <protection locked="0"/>
    </xf>
    <xf numFmtId="0" fontId="6" fillId="0" borderId="39" xfId="0" applyFont="1" applyBorder="1" applyAlignment="1" applyProtection="1">
      <alignment vertical="center"/>
      <protection locked="0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7" borderId="26" xfId="0" applyFont="1" applyFill="1" applyBorder="1" applyAlignment="1">
      <alignment horizontal="left" vertical="center"/>
    </xf>
    <xf numFmtId="0" fontId="16" fillId="7" borderId="26" xfId="0" applyFont="1" applyFill="1" applyBorder="1" applyAlignment="1">
      <alignment horizontal="left" vertical="center"/>
    </xf>
    <xf numFmtId="0" fontId="16" fillId="7" borderId="43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 vertical="center"/>
    </xf>
    <xf numFmtId="0" fontId="17" fillId="9" borderId="35" xfId="0" applyFont="1" applyFill="1" applyBorder="1" applyAlignment="1">
      <alignment horizontal="left" vertical="center"/>
    </xf>
    <xf numFmtId="44" fontId="17" fillId="9" borderId="31" xfId="1" applyFont="1" applyFill="1" applyBorder="1" applyAlignment="1" applyProtection="1">
      <alignment horizontal="left" vertical="center"/>
    </xf>
    <xf numFmtId="0" fontId="17" fillId="9" borderId="31" xfId="0" applyFont="1" applyFill="1" applyBorder="1" applyAlignment="1" applyProtection="1">
      <alignment horizontal="left" vertical="center"/>
      <protection locked="0"/>
    </xf>
    <xf numFmtId="44" fontId="17" fillId="9" borderId="31" xfId="1" applyFont="1" applyFill="1" applyBorder="1" applyAlignment="1" applyProtection="1">
      <alignment horizontal="center" vertical="center"/>
    </xf>
    <xf numFmtId="0" fontId="18" fillId="9" borderId="31" xfId="0" applyFont="1" applyFill="1" applyBorder="1" applyAlignment="1" applyProtection="1">
      <alignment horizontal="left" vertical="center"/>
      <protection locked="0"/>
    </xf>
    <xf numFmtId="0" fontId="17" fillId="3" borderId="31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left" vertical="center"/>
    </xf>
    <xf numFmtId="0" fontId="17" fillId="3" borderId="31" xfId="0" applyFont="1" applyFill="1" applyBorder="1" applyAlignment="1" applyProtection="1">
      <alignment horizontal="left" vertical="center"/>
      <protection locked="0"/>
    </xf>
    <xf numFmtId="44" fontId="17" fillId="3" borderId="31" xfId="1" applyFont="1" applyFill="1" applyBorder="1" applyAlignment="1" applyProtection="1">
      <alignment horizontal="center" vertical="center"/>
    </xf>
    <xf numFmtId="0" fontId="18" fillId="3" borderId="31" xfId="0" applyFont="1" applyFill="1" applyBorder="1" applyAlignment="1" applyProtection="1">
      <alignment horizontal="left" vertical="center"/>
      <protection locked="0"/>
    </xf>
    <xf numFmtId="0" fontId="17" fillId="7" borderId="31" xfId="0" applyFont="1" applyFill="1" applyBorder="1" applyAlignment="1">
      <alignment horizontal="left" vertical="center"/>
    </xf>
    <xf numFmtId="0" fontId="16" fillId="7" borderId="31" xfId="0" applyFont="1" applyFill="1" applyBorder="1" applyAlignment="1">
      <alignment horizontal="left" vertical="center"/>
    </xf>
    <xf numFmtId="0" fontId="16" fillId="7" borderId="35" xfId="0" applyFont="1" applyFill="1" applyBorder="1" applyAlignment="1">
      <alignment horizontal="center" vertical="center"/>
    </xf>
    <xf numFmtId="0" fontId="16" fillId="7" borderId="37" xfId="0" applyFont="1" applyFill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44" fontId="17" fillId="0" borderId="31" xfId="1" applyFont="1" applyBorder="1" applyAlignment="1" applyProtection="1">
      <alignment horizontal="left" vertical="center"/>
      <protection locked="0"/>
    </xf>
    <xf numFmtId="44" fontId="17" fillId="0" borderId="31" xfId="1" applyFont="1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10" borderId="31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left" vertical="center"/>
    </xf>
    <xf numFmtId="44" fontId="17" fillId="10" borderId="31" xfId="1" applyFont="1" applyFill="1" applyBorder="1" applyAlignment="1" applyProtection="1">
      <alignment horizontal="left" vertical="center"/>
    </xf>
    <xf numFmtId="0" fontId="17" fillId="10" borderId="31" xfId="0" applyFont="1" applyFill="1" applyBorder="1" applyAlignment="1" applyProtection="1">
      <alignment horizontal="left" vertical="center"/>
      <protection locked="0"/>
    </xf>
    <xf numFmtId="44" fontId="17" fillId="10" borderId="31" xfId="1" applyFont="1" applyFill="1" applyBorder="1" applyAlignment="1" applyProtection="1">
      <alignment horizontal="center" vertical="center"/>
    </xf>
    <xf numFmtId="0" fontId="18" fillId="10" borderId="31" xfId="0" applyFont="1" applyFill="1" applyBorder="1" applyAlignment="1" applyProtection="1">
      <alignment horizontal="left" vertical="center"/>
      <protection locked="0"/>
    </xf>
    <xf numFmtId="0" fontId="2" fillId="0" borderId="0" xfId="0" applyFont="1"/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justify" vertical="center"/>
      <protection locked="0"/>
    </xf>
    <xf numFmtId="0" fontId="9" fillId="0" borderId="18" xfId="0" applyFont="1" applyBorder="1" applyAlignment="1" applyProtection="1">
      <alignment horizontal="justify" vertical="center"/>
      <protection locked="0"/>
    </xf>
    <xf numFmtId="44" fontId="9" fillId="0" borderId="17" xfId="1" applyFont="1" applyBorder="1" applyAlignment="1" applyProtection="1">
      <alignment horizontal="center" vertical="center"/>
      <protection locked="0"/>
    </xf>
    <xf numFmtId="44" fontId="9" fillId="0" borderId="18" xfId="1" applyFont="1" applyBorder="1" applyAlignment="1" applyProtection="1">
      <alignment horizontal="center" vertical="center"/>
      <protection locked="0"/>
    </xf>
    <xf numFmtId="6" fontId="9" fillId="0" borderId="14" xfId="0" applyNumberFormat="1" applyFont="1" applyBorder="1" applyAlignment="1" applyProtection="1">
      <alignment horizontal="center" vertical="center"/>
      <protection locked="0"/>
    </xf>
    <xf numFmtId="6" fontId="9" fillId="0" borderId="15" xfId="0" applyNumberFormat="1" applyFont="1" applyBorder="1" applyAlignment="1" applyProtection="1">
      <alignment horizontal="center" vertical="center"/>
      <protection locked="0"/>
    </xf>
    <xf numFmtId="44" fontId="9" fillId="0" borderId="15" xfId="1" applyFont="1" applyBorder="1" applyAlignment="1" applyProtection="1">
      <alignment horizontal="center" vertical="center"/>
    </xf>
    <xf numFmtId="9" fontId="9" fillId="0" borderId="15" xfId="2" applyFont="1" applyBorder="1" applyAlignment="1" applyProtection="1">
      <alignment horizontal="center" vertical="center"/>
      <protection locked="0"/>
    </xf>
    <xf numFmtId="0" fontId="6" fillId="9" borderId="2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2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2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2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4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4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4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4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4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9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28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6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9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2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4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9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10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29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10" borderId="7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10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3" xfId="0" applyFont="1" applyFill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0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9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0" xfId="0" applyFont="1" applyBorder="1" applyAlignment="1" applyProtection="1">
      <alignment horizontal="justify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9" xfId="0" applyFont="1" applyFill="1" applyBorder="1" applyProtection="1">
      <protection locked="0"/>
    </xf>
    <xf numFmtId="0" fontId="9" fillId="9" borderId="11" xfId="0" applyFont="1" applyFill="1" applyBorder="1" applyAlignment="1" applyProtection="1">
      <alignment horizontal="center" vertical="center"/>
      <protection locked="0"/>
    </xf>
    <xf numFmtId="0" fontId="9" fillId="9" borderId="12" xfId="0" applyFont="1" applyFill="1" applyBorder="1" applyAlignment="1" applyProtection="1">
      <alignment horizontal="justify" vertical="center"/>
      <protection locked="0"/>
    </xf>
    <xf numFmtId="0" fontId="9" fillId="9" borderId="13" xfId="0" applyFont="1" applyFill="1" applyBorder="1" applyAlignment="1" applyProtection="1">
      <alignment horizontal="justify" vertical="center"/>
      <protection locked="0"/>
    </xf>
    <xf numFmtId="0" fontId="6" fillId="9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9" borderId="4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9" borderId="12" xfId="1" applyFont="1" applyFill="1" applyBorder="1" applyAlignment="1" applyProtection="1">
      <alignment horizontal="center" vertical="center"/>
      <protection locked="0"/>
    </xf>
    <xf numFmtId="6" fontId="9" fillId="9" borderId="9" xfId="0" applyNumberFormat="1" applyFont="1" applyFill="1" applyBorder="1" applyAlignment="1" applyProtection="1">
      <alignment horizontal="center" vertical="center"/>
      <protection locked="0"/>
    </xf>
    <xf numFmtId="6" fontId="9" fillId="9" borderId="10" xfId="0" applyNumberFormat="1" applyFont="1" applyFill="1" applyBorder="1" applyAlignment="1" applyProtection="1">
      <alignment horizontal="center" vertical="center"/>
      <protection locked="0"/>
    </xf>
    <xf numFmtId="44" fontId="9" fillId="9" borderId="10" xfId="1" applyFont="1" applyFill="1" applyBorder="1" applyAlignment="1" applyProtection="1">
      <alignment horizontal="center" vertical="center"/>
    </xf>
    <xf numFmtId="9" fontId="9" fillId="9" borderId="10" xfId="2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Protection="1"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justify" vertical="center"/>
      <protection locked="0"/>
    </xf>
    <xf numFmtId="0" fontId="9" fillId="3" borderId="13" xfId="0" applyFont="1" applyFill="1" applyBorder="1" applyAlignment="1" applyProtection="1">
      <alignment horizontal="justify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4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3" borderId="12" xfId="1" applyFont="1" applyFill="1" applyBorder="1" applyAlignment="1" applyProtection="1">
      <alignment horizontal="center" vertical="center"/>
      <protection locked="0"/>
    </xf>
    <xf numFmtId="6" fontId="9" fillId="3" borderId="9" xfId="0" applyNumberFormat="1" applyFont="1" applyFill="1" applyBorder="1" applyAlignment="1" applyProtection="1">
      <alignment horizontal="center" vertical="center"/>
      <protection locked="0"/>
    </xf>
    <xf numFmtId="6" fontId="9" fillId="3" borderId="10" xfId="0" applyNumberFormat="1" applyFont="1" applyFill="1" applyBorder="1" applyAlignment="1" applyProtection="1">
      <alignment horizontal="center" vertical="center"/>
      <protection locked="0"/>
    </xf>
    <xf numFmtId="44" fontId="9" fillId="3" borderId="10" xfId="1" applyFont="1" applyFill="1" applyBorder="1" applyAlignment="1" applyProtection="1">
      <alignment horizontal="center" vertical="center"/>
    </xf>
    <xf numFmtId="9" fontId="9" fillId="3" borderId="10" xfId="2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/>
    </xf>
    <xf numFmtId="44" fontId="9" fillId="9" borderId="13" xfId="1" applyFont="1" applyFill="1" applyBorder="1" applyAlignment="1" applyProtection="1">
      <alignment horizontal="center" vertical="center"/>
    </xf>
    <xf numFmtId="44" fontId="9" fillId="9" borderId="27" xfId="1" applyFont="1" applyFill="1" applyBorder="1" applyAlignment="1" applyProtection="1">
      <alignment horizontal="center" vertical="center"/>
    </xf>
    <xf numFmtId="44" fontId="9" fillId="9" borderId="23" xfId="1" applyFont="1" applyFill="1" applyBorder="1" applyAlignment="1" applyProtection="1">
      <alignment horizontal="center" vertical="center"/>
    </xf>
    <xf numFmtId="44" fontId="9" fillId="3" borderId="13" xfId="1" applyFont="1" applyFill="1" applyBorder="1" applyAlignment="1" applyProtection="1">
      <alignment horizontal="center" vertical="center"/>
    </xf>
    <xf numFmtId="44" fontId="9" fillId="3" borderId="27" xfId="1" applyFont="1" applyFill="1" applyBorder="1" applyAlignment="1" applyProtection="1">
      <alignment horizontal="center" vertical="center"/>
    </xf>
    <xf numFmtId="44" fontId="9" fillId="3" borderId="23" xfId="1" applyFont="1" applyFill="1" applyBorder="1" applyAlignment="1" applyProtection="1">
      <alignment horizontal="center" vertical="center"/>
    </xf>
    <xf numFmtId="44" fontId="9" fillId="4" borderId="13" xfId="1" applyFont="1" applyFill="1" applyBorder="1" applyAlignment="1" applyProtection="1">
      <alignment horizontal="center" vertical="center"/>
    </xf>
    <xf numFmtId="44" fontId="9" fillId="0" borderId="27" xfId="1" applyFont="1" applyBorder="1" applyAlignment="1" applyProtection="1">
      <alignment horizontal="center" vertical="center"/>
    </xf>
    <xf numFmtId="44" fontId="9" fillId="0" borderId="32" xfId="1" applyFont="1" applyBorder="1" applyAlignment="1" applyProtection="1">
      <alignment horizontal="center" vertical="center"/>
    </xf>
    <xf numFmtId="44" fontId="9" fillId="0" borderId="23" xfId="1" applyFont="1" applyBorder="1" applyAlignment="1" applyProtection="1">
      <alignment horizontal="center" vertical="center"/>
    </xf>
    <xf numFmtId="44" fontId="9" fillId="0" borderId="33" xfId="1" applyFont="1" applyBorder="1" applyAlignment="1" applyProtection="1">
      <alignment horizontal="center" vertical="center"/>
    </xf>
    <xf numFmtId="0" fontId="17" fillId="9" borderId="31" xfId="0" applyFont="1" applyFill="1" applyBorder="1" applyAlignment="1">
      <alignment horizontal="left" vertical="center"/>
    </xf>
    <xf numFmtId="0" fontId="0" fillId="3" borderId="31" xfId="0" applyFill="1" applyBorder="1" applyAlignment="1">
      <alignment horizontal="left"/>
    </xf>
    <xf numFmtId="44" fontId="17" fillId="3" borderId="31" xfId="1" applyFont="1" applyFill="1" applyBorder="1" applyAlignment="1" applyProtection="1">
      <alignment horizontal="left" vertical="center"/>
    </xf>
    <xf numFmtId="0" fontId="17" fillId="10" borderId="31" xfId="0" applyFont="1" applyFill="1" applyBorder="1" applyAlignment="1">
      <alignment horizontal="left" vertical="center"/>
    </xf>
    <xf numFmtId="44" fontId="2" fillId="0" borderId="45" xfId="0" applyNumberFormat="1" applyFont="1" applyBorder="1" applyAlignment="1">
      <alignment horizontal="center"/>
    </xf>
    <xf numFmtId="0" fontId="0" fillId="0" borderId="31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10" borderId="3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9" borderId="3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3" borderId="3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7" fillId="6" borderId="10" xfId="0" applyNumberFormat="1" applyFont="1" applyFill="1" applyBorder="1" applyAlignment="1">
      <alignment horizontal="center"/>
    </xf>
    <xf numFmtId="0" fontId="9" fillId="0" borderId="36" xfId="0" applyFont="1" applyBorder="1" applyAlignment="1" applyProtection="1">
      <alignment vertical="center"/>
      <protection locked="0"/>
    </xf>
    <xf numFmtId="0" fontId="12" fillId="7" borderId="31" xfId="0" applyFont="1" applyFill="1" applyBorder="1" applyAlignment="1" applyProtection="1">
      <alignment vertical="center"/>
      <protection locked="0"/>
    </xf>
    <xf numFmtId="0" fontId="6" fillId="0" borderId="31" xfId="0" applyFont="1" applyBorder="1" applyProtection="1">
      <protection locked="0"/>
    </xf>
    <xf numFmtId="0" fontId="9" fillId="7" borderId="38" xfId="0" applyFont="1" applyFill="1" applyBorder="1" applyAlignment="1" applyProtection="1">
      <alignment vertical="center"/>
      <protection locked="0"/>
    </xf>
    <xf numFmtId="0" fontId="9" fillId="7" borderId="26" xfId="0" applyFont="1" applyFill="1" applyBorder="1" applyAlignment="1" applyProtection="1">
      <alignment vertical="center"/>
      <protection locked="0"/>
    </xf>
    <xf numFmtId="0" fontId="9" fillId="7" borderId="35" xfId="0" applyFont="1" applyFill="1" applyBorder="1" applyAlignment="1" applyProtection="1">
      <alignment horizontal="centerContinuous" vertical="center"/>
      <protection locked="0"/>
    </xf>
    <xf numFmtId="0" fontId="9" fillId="7" borderId="36" xfId="0" applyFont="1" applyFill="1" applyBorder="1" applyAlignment="1" applyProtection="1">
      <alignment horizontal="centerContinuous" vertical="center"/>
      <protection locked="0"/>
    </xf>
    <xf numFmtId="0" fontId="9" fillId="7" borderId="37" xfId="0" applyFont="1" applyFill="1" applyBorder="1" applyAlignment="1" applyProtection="1">
      <alignment horizontal="centerContinuous" vertical="center"/>
      <protection locked="0"/>
    </xf>
    <xf numFmtId="0" fontId="7" fillId="6" borderId="0" xfId="1" applyNumberFormat="1" applyFont="1" applyFill="1" applyAlignment="1" applyProtection="1">
      <alignment horizontal="center"/>
      <protection locked="0"/>
    </xf>
    <xf numFmtId="0" fontId="12" fillId="7" borderId="35" xfId="0" applyFont="1" applyFill="1" applyBorder="1" applyAlignment="1" applyProtection="1">
      <alignment horizontal="centerContinuous" vertical="center"/>
      <protection locked="0"/>
    </xf>
    <xf numFmtId="6" fontId="7" fillId="6" borderId="0" xfId="1" applyNumberFormat="1" applyFont="1" applyFill="1" applyAlignment="1" applyProtection="1">
      <alignment horizontal="center"/>
      <protection locked="0"/>
    </xf>
    <xf numFmtId="0" fontId="12" fillId="7" borderId="31" xfId="0" applyFont="1" applyFill="1" applyBorder="1" applyAlignment="1" applyProtection="1">
      <alignment horizontal="centerContinuous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9" fillId="5" borderId="17" xfId="0" applyFont="1" applyFill="1" applyBorder="1" applyAlignment="1" applyProtection="1">
      <alignment horizontal="justify" vertical="center"/>
      <protection locked="0"/>
    </xf>
    <xf numFmtId="0" fontId="9" fillId="5" borderId="18" xfId="0" applyFont="1" applyFill="1" applyBorder="1" applyAlignment="1" applyProtection="1">
      <alignment horizontal="justify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5" borderId="5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5" borderId="17" xfId="1" applyFont="1" applyFill="1" applyBorder="1" applyAlignment="1" applyProtection="1">
      <alignment horizontal="center" vertical="center"/>
      <protection locked="0"/>
    </xf>
    <xf numFmtId="44" fontId="9" fillId="5" borderId="18" xfId="1" applyFont="1" applyFill="1" applyBorder="1" applyAlignment="1" applyProtection="1">
      <alignment horizontal="center" vertical="center"/>
    </xf>
    <xf numFmtId="6" fontId="9" fillId="5" borderId="14" xfId="0" applyNumberFormat="1" applyFont="1" applyFill="1" applyBorder="1" applyAlignment="1" applyProtection="1">
      <alignment horizontal="center" vertical="center"/>
      <protection locked="0"/>
    </xf>
    <xf numFmtId="6" fontId="9" fillId="5" borderId="15" xfId="0" applyNumberFormat="1" applyFont="1" applyFill="1" applyBorder="1" applyAlignment="1" applyProtection="1">
      <alignment horizontal="center" vertical="center"/>
      <protection locked="0"/>
    </xf>
    <xf numFmtId="44" fontId="9" fillId="5" borderId="15" xfId="1" applyFont="1" applyFill="1" applyBorder="1" applyAlignment="1" applyProtection="1">
      <alignment horizontal="center" vertical="center"/>
    </xf>
    <xf numFmtId="9" fontId="9" fillId="5" borderId="15" xfId="2" applyFont="1" applyFill="1" applyBorder="1" applyAlignment="1" applyProtection="1">
      <alignment horizontal="center" vertical="center"/>
      <protection locked="0"/>
    </xf>
    <xf numFmtId="0" fontId="9" fillId="5" borderId="30" xfId="0" applyFont="1" applyFill="1" applyBorder="1" applyAlignment="1" applyProtection="1">
      <alignment horizontal="center" vertical="center"/>
      <protection locked="0"/>
    </xf>
    <xf numFmtId="0" fontId="9" fillId="5" borderId="31" xfId="0" applyFont="1" applyFill="1" applyBorder="1" applyAlignment="1" applyProtection="1">
      <alignment horizontal="justify" vertical="center"/>
      <protection locked="0"/>
    </xf>
    <xf numFmtId="0" fontId="9" fillId="5" borderId="32" xfId="0" applyFont="1" applyFill="1" applyBorder="1" applyAlignment="1" applyProtection="1">
      <alignment horizontal="justify" vertical="center"/>
      <protection locked="0"/>
    </xf>
    <xf numFmtId="0" fontId="6" fillId="5" borderId="5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5" borderId="3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5" borderId="31" xfId="1" applyFont="1" applyFill="1" applyBorder="1" applyAlignment="1" applyProtection="1">
      <alignment horizontal="center" vertical="center"/>
      <protection locked="0"/>
    </xf>
    <xf numFmtId="44" fontId="9" fillId="5" borderId="32" xfId="1" applyFont="1" applyFill="1" applyBorder="1" applyAlignment="1" applyProtection="1">
      <alignment horizontal="center" vertical="center"/>
    </xf>
    <xf numFmtId="6" fontId="9" fillId="5" borderId="49" xfId="0" applyNumberFormat="1" applyFont="1" applyFill="1" applyBorder="1" applyAlignment="1" applyProtection="1">
      <alignment horizontal="center" vertical="center"/>
      <protection locked="0"/>
    </xf>
    <xf numFmtId="6" fontId="9" fillId="5" borderId="50" xfId="0" applyNumberFormat="1" applyFont="1" applyFill="1" applyBorder="1" applyAlignment="1" applyProtection="1">
      <alignment horizontal="center" vertical="center"/>
      <protection locked="0"/>
    </xf>
    <xf numFmtId="44" fontId="9" fillId="5" borderId="50" xfId="1" applyFont="1" applyFill="1" applyBorder="1" applyAlignment="1" applyProtection="1">
      <alignment horizontal="center" vertical="center"/>
    </xf>
    <xf numFmtId="9" fontId="9" fillId="5" borderId="50" xfId="2" applyFont="1" applyFill="1" applyBorder="1" applyAlignment="1" applyProtection="1">
      <alignment horizontal="center" vertical="center"/>
      <protection locked="0"/>
    </xf>
    <xf numFmtId="0" fontId="9" fillId="5" borderId="52" xfId="0" applyFont="1" applyFill="1" applyBorder="1" applyAlignment="1" applyProtection="1">
      <alignment horizontal="center" vertical="center"/>
      <protection locked="0"/>
    </xf>
    <xf numFmtId="0" fontId="9" fillId="5" borderId="53" xfId="0" applyFont="1" applyFill="1" applyBorder="1" applyAlignment="1" applyProtection="1">
      <alignment horizontal="justify" vertical="center"/>
      <protection locked="0"/>
    </xf>
    <xf numFmtId="0" fontId="9" fillId="5" borderId="33" xfId="0" applyFont="1" applyFill="1" applyBorder="1" applyAlignment="1" applyProtection="1">
      <alignment horizontal="justify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5" borderId="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5" borderId="53" xfId="1" applyFont="1" applyFill="1" applyBorder="1" applyAlignment="1" applyProtection="1">
      <alignment horizontal="center" vertical="center"/>
      <protection locked="0"/>
    </xf>
    <xf numFmtId="44" fontId="9" fillId="5" borderId="33" xfId="1" applyFont="1" applyFill="1" applyBorder="1" applyAlignment="1" applyProtection="1">
      <alignment horizontal="center" vertical="center"/>
    </xf>
    <xf numFmtId="6" fontId="9" fillId="5" borderId="6" xfId="0" applyNumberFormat="1" applyFont="1" applyFill="1" applyBorder="1" applyAlignment="1" applyProtection="1">
      <alignment horizontal="center" vertical="center"/>
      <protection locked="0"/>
    </xf>
    <xf numFmtId="6" fontId="9" fillId="5" borderId="7" xfId="0" applyNumberFormat="1" applyFont="1" applyFill="1" applyBorder="1" applyAlignment="1" applyProtection="1">
      <alignment horizontal="center" vertical="center"/>
      <protection locked="0"/>
    </xf>
    <xf numFmtId="44" fontId="9" fillId="5" borderId="7" xfId="1" applyFont="1" applyFill="1" applyBorder="1" applyAlignment="1" applyProtection="1">
      <alignment horizontal="center" vertical="center"/>
    </xf>
    <xf numFmtId="9" fontId="9" fillId="5" borderId="7" xfId="2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24" xfId="0" applyFont="1" applyFill="1" applyBorder="1" applyAlignment="1" applyProtection="1">
      <alignment horizontal="left" vertical="center"/>
      <protection locked="0"/>
    </xf>
    <xf numFmtId="0" fontId="6" fillId="5" borderId="7" xfId="0" applyFont="1" applyFill="1" applyBorder="1" applyAlignment="1" applyProtection="1">
      <alignment horizontal="left" vertical="center"/>
      <protection locked="0"/>
    </xf>
    <xf numFmtId="0" fontId="12" fillId="7" borderId="35" xfId="0" applyFont="1" applyFill="1" applyBorder="1" applyAlignment="1" applyProtection="1">
      <alignment horizontal="center" vertical="center"/>
      <protection locked="0"/>
    </xf>
    <xf numFmtId="0" fontId="12" fillId="7" borderId="36" xfId="0" applyFont="1" applyFill="1" applyBorder="1" applyAlignment="1" applyProtection="1">
      <alignment horizontal="center" vertical="center"/>
      <protection locked="0"/>
    </xf>
    <xf numFmtId="0" fontId="12" fillId="7" borderId="37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top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center" vertical="top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7" fillId="6" borderId="39" xfId="0" applyFont="1" applyFill="1" applyBorder="1" applyAlignment="1" applyProtection="1">
      <alignment horizontal="center"/>
      <protection locked="0"/>
    </xf>
    <xf numFmtId="0" fontId="9" fillId="7" borderId="36" xfId="0" applyFont="1" applyFill="1" applyBorder="1" applyAlignment="1" applyProtection="1">
      <alignment horizontal="center" vertical="center" wrapText="1"/>
      <protection locked="0"/>
    </xf>
    <xf numFmtId="0" fontId="9" fillId="7" borderId="37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textRotation="90" wrapText="1"/>
      <protection locked="0"/>
    </xf>
    <xf numFmtId="0" fontId="10" fillId="0" borderId="7" xfId="0" applyFont="1" applyBorder="1" applyAlignment="1" applyProtection="1">
      <alignment horizontal="center" vertical="center" textRotation="90" wrapText="1"/>
      <protection locked="0"/>
    </xf>
    <xf numFmtId="0" fontId="9" fillId="7" borderId="35" xfId="0" applyFont="1" applyFill="1" applyBorder="1" applyAlignment="1" applyProtection="1">
      <alignment horizontal="center" vertical="center"/>
      <protection locked="0"/>
    </xf>
    <xf numFmtId="0" fontId="9" fillId="7" borderId="36" xfId="0" applyFont="1" applyFill="1" applyBorder="1" applyAlignment="1" applyProtection="1">
      <alignment horizontal="center" vertical="center"/>
      <protection locked="0"/>
    </xf>
    <xf numFmtId="0" fontId="9" fillId="7" borderId="3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9" fillId="7" borderId="35" xfId="0" applyFont="1" applyFill="1" applyBorder="1" applyAlignment="1" applyProtection="1">
      <alignment horizontal="left" vertical="center" wrapText="1"/>
      <protection locked="0"/>
    </xf>
    <xf numFmtId="0" fontId="9" fillId="7" borderId="37" xfId="0" applyFont="1" applyFill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textRotation="90" wrapText="1"/>
      <protection locked="0"/>
    </xf>
    <xf numFmtId="0" fontId="2" fillId="6" borderId="39" xfId="0" applyFont="1" applyFill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19" fillId="0" borderId="0" xfId="0" applyFont="1" applyAlignment="1" applyProtection="1">
      <alignment vertical="center"/>
      <protection locked="0"/>
    </xf>
  </cellXfs>
  <cellStyles count="3">
    <cellStyle name="Currency" xfId="1" builtinId="4"/>
    <cellStyle name="Normal" xfId="0" builtinId="0"/>
    <cellStyle name="Per cent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23C2-F877-4D6C-BD5E-03A1A3DE7EC9}">
  <dimension ref="A1:R87"/>
  <sheetViews>
    <sheetView tabSelected="1" topLeftCell="A39" zoomScaleNormal="100" workbookViewId="0">
      <selection activeCell="N73" sqref="N73"/>
    </sheetView>
  </sheetViews>
  <sheetFormatPr defaultColWidth="8.85546875" defaultRowHeight="12" x14ac:dyDescent="0.2"/>
  <cols>
    <col min="1" max="1" width="26.42578125" style="1" customWidth="1"/>
    <col min="2" max="2" width="6.42578125" style="2" bestFit="1" customWidth="1"/>
    <col min="3" max="3" width="12.85546875" style="1" customWidth="1"/>
    <col min="4" max="6" width="13.28515625" style="1" customWidth="1"/>
    <col min="7" max="7" width="8.85546875" style="2"/>
    <col min="8" max="8" width="9.5703125" style="2" bestFit="1" customWidth="1"/>
    <col min="9" max="9" width="12.28515625" style="2" bestFit="1" customWidth="1"/>
    <col min="10" max="11" width="16.28515625" style="2" customWidth="1"/>
    <col min="12" max="12" width="19.85546875" style="2" bestFit="1" customWidth="1"/>
    <col min="13" max="13" width="15.5703125" style="2" bestFit="1" customWidth="1"/>
    <col min="14" max="14" width="19.7109375" style="2" customWidth="1"/>
    <col min="15" max="15" width="14.85546875" style="2" customWidth="1"/>
    <col min="16" max="16" width="18.5703125" style="1" customWidth="1"/>
    <col min="17" max="17" width="18.7109375" style="1" customWidth="1"/>
    <col min="18" max="16384" width="8.85546875" style="1"/>
  </cols>
  <sheetData>
    <row r="1" spans="1:15" ht="15" x14ac:dyDescent="0.2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ht="15" x14ac:dyDescent="0.2">
      <c r="A2" s="357" t="s">
        <v>42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 ht="12.75" thickBot="1" x14ac:dyDescent="0.25">
      <c r="B3" s="1"/>
      <c r="G3" s="1"/>
      <c r="H3" s="1"/>
      <c r="I3" s="1"/>
      <c r="J3" s="1"/>
      <c r="K3" s="358"/>
      <c r="L3" s="358"/>
      <c r="M3" s="1"/>
      <c r="N3" s="1"/>
      <c r="O3" s="1"/>
    </row>
    <row r="4" spans="1:15" s="3" customFormat="1" ht="27.6" customHeight="1" x14ac:dyDescent="0.25">
      <c r="A4" s="359" t="s">
        <v>1</v>
      </c>
      <c r="B4" s="363" t="s">
        <v>2</v>
      </c>
      <c r="C4" s="364"/>
      <c r="D4" s="365"/>
      <c r="E4" s="361" t="s">
        <v>3</v>
      </c>
      <c r="F4" s="361" t="s">
        <v>4</v>
      </c>
      <c r="G4" s="363" t="s">
        <v>5</v>
      </c>
      <c r="H4" s="364"/>
      <c r="I4" s="365"/>
      <c r="J4" s="359" t="s">
        <v>6</v>
      </c>
      <c r="K4" s="366" t="s">
        <v>7</v>
      </c>
      <c r="L4" s="366" t="s">
        <v>8</v>
      </c>
      <c r="M4" s="366" t="s">
        <v>9</v>
      </c>
      <c r="N4" s="366" t="s">
        <v>10</v>
      </c>
      <c r="O4" s="366" t="s">
        <v>11</v>
      </c>
    </row>
    <row r="5" spans="1:15" ht="28.9" customHeight="1" thickBot="1" x14ac:dyDescent="0.25">
      <c r="A5" s="360"/>
      <c r="B5" s="4"/>
      <c r="C5" s="5" t="s">
        <v>12</v>
      </c>
      <c r="D5" s="6" t="s">
        <v>13</v>
      </c>
      <c r="E5" s="362"/>
      <c r="F5" s="362"/>
      <c r="G5" s="7" t="s">
        <v>14</v>
      </c>
      <c r="H5" s="8" t="s">
        <v>15</v>
      </c>
      <c r="I5" s="9" t="s">
        <v>16</v>
      </c>
      <c r="J5" s="360"/>
      <c r="K5" s="367"/>
      <c r="L5" s="367"/>
      <c r="M5" s="367"/>
      <c r="N5" s="367"/>
      <c r="O5" s="367"/>
    </row>
    <row r="6" spans="1:15" ht="12.75" thickBot="1" x14ac:dyDescent="0.25">
      <c r="A6" s="135" t="s">
        <v>17</v>
      </c>
      <c r="B6" s="136">
        <v>1</v>
      </c>
      <c r="C6" s="137"/>
      <c r="D6" s="138"/>
      <c r="E6" s="230" t="b">
        <v>0</v>
      </c>
      <c r="F6" s="237" t="b">
        <v>0</v>
      </c>
      <c r="G6" s="136"/>
      <c r="H6" s="139"/>
      <c r="I6" s="140">
        <f>G6*H6</f>
        <v>0</v>
      </c>
      <c r="J6" s="141"/>
      <c r="K6" s="142"/>
      <c r="L6" s="142"/>
      <c r="M6" s="143">
        <f>I6+J6+K6</f>
        <v>0</v>
      </c>
      <c r="N6" s="144">
        <v>0.2</v>
      </c>
      <c r="O6" s="143">
        <f>IF(E6="YES",(M6*N6/2),(M6*N6))</f>
        <v>0</v>
      </c>
    </row>
    <row r="7" spans="1:15" x14ac:dyDescent="0.2">
      <c r="A7" s="145" t="s">
        <v>18</v>
      </c>
      <c r="B7" s="146">
        <v>1</v>
      </c>
      <c r="C7" s="147"/>
      <c r="D7" s="148"/>
      <c r="E7" s="231" t="b">
        <v>0</v>
      </c>
      <c r="F7" s="238" t="b">
        <v>0</v>
      </c>
      <c r="G7" s="146"/>
      <c r="H7" s="149"/>
      <c r="I7" s="150">
        <f t="shared" ref="I7:I50" si="0">G7*H7</f>
        <v>0</v>
      </c>
      <c r="J7" s="151"/>
      <c r="K7" s="152"/>
      <c r="L7" s="152"/>
      <c r="M7" s="153">
        <f t="shared" ref="M7:M50" si="1">I7+J7+K7</f>
        <v>0</v>
      </c>
      <c r="N7" s="154">
        <v>0.5</v>
      </c>
      <c r="O7" s="153">
        <f t="shared" ref="O7:O10" si="2">IF(E7="YES",(M7*N7/2),(M7*N7))</f>
        <v>0</v>
      </c>
    </row>
    <row r="8" spans="1:15" ht="12.75" thickBot="1" x14ac:dyDescent="0.25">
      <c r="A8" s="155" t="s">
        <v>18</v>
      </c>
      <c r="B8" s="156">
        <v>2</v>
      </c>
      <c r="C8" s="157"/>
      <c r="D8" s="158"/>
      <c r="E8" s="232" t="b">
        <v>0</v>
      </c>
      <c r="F8" s="239" t="b">
        <v>0</v>
      </c>
      <c r="G8" s="156"/>
      <c r="H8" s="159"/>
      <c r="I8" s="160">
        <f t="shared" si="0"/>
        <v>0</v>
      </c>
      <c r="J8" s="161"/>
      <c r="K8" s="162"/>
      <c r="L8" s="162"/>
      <c r="M8" s="163">
        <f t="shared" si="1"/>
        <v>0</v>
      </c>
      <c r="N8" s="164">
        <v>0.5</v>
      </c>
      <c r="O8" s="163">
        <f t="shared" si="2"/>
        <v>0</v>
      </c>
    </row>
    <row r="9" spans="1:15" ht="12.75" thickBot="1" x14ac:dyDescent="0.25">
      <c r="A9" s="19" t="s">
        <v>19</v>
      </c>
      <c r="B9" s="20">
        <v>1</v>
      </c>
      <c r="C9" s="21"/>
      <c r="D9" s="22"/>
      <c r="E9" s="233" t="b">
        <v>0</v>
      </c>
      <c r="F9" s="240" t="b">
        <v>0</v>
      </c>
      <c r="G9" s="20"/>
      <c r="H9" s="23"/>
      <c r="I9" s="24">
        <v>0</v>
      </c>
      <c r="J9" s="25"/>
      <c r="K9" s="26"/>
      <c r="L9" s="26"/>
      <c r="M9" s="27">
        <f t="shared" si="1"/>
        <v>0</v>
      </c>
      <c r="N9" s="28">
        <v>0.2</v>
      </c>
      <c r="O9" s="27">
        <f t="shared" si="2"/>
        <v>0</v>
      </c>
    </row>
    <row r="10" spans="1:15" ht="12.75" thickBot="1" x14ac:dyDescent="0.25">
      <c r="A10" s="29" t="s">
        <v>20</v>
      </c>
      <c r="B10" s="30">
        <v>1</v>
      </c>
      <c r="C10" s="31"/>
      <c r="D10" s="32"/>
      <c r="E10" s="234" t="b">
        <v>0</v>
      </c>
      <c r="F10" s="241" t="b">
        <v>0</v>
      </c>
      <c r="G10" s="30"/>
      <c r="H10" s="33"/>
      <c r="I10" s="34">
        <f t="shared" ref="I10" si="3">G10*H10</f>
        <v>0</v>
      </c>
      <c r="J10" s="35"/>
      <c r="K10" s="36"/>
      <c r="L10" s="36"/>
      <c r="M10" s="37">
        <f t="shared" si="1"/>
        <v>0</v>
      </c>
      <c r="N10" s="38">
        <v>0</v>
      </c>
      <c r="O10" s="37">
        <f t="shared" si="2"/>
        <v>0</v>
      </c>
    </row>
    <row r="11" spans="1:15" x14ac:dyDescent="0.2">
      <c r="A11" s="375" t="s">
        <v>2</v>
      </c>
      <c r="B11" s="207">
        <v>1</v>
      </c>
      <c r="C11" s="208"/>
      <c r="D11" s="209"/>
      <c r="E11" s="235" t="b">
        <v>0</v>
      </c>
      <c r="F11" s="242" t="b">
        <v>0</v>
      </c>
      <c r="G11" s="207"/>
      <c r="H11" s="210"/>
      <c r="I11" s="211">
        <f t="shared" si="0"/>
        <v>0</v>
      </c>
      <c r="J11" s="212"/>
      <c r="K11" s="213"/>
      <c r="L11" s="213"/>
      <c r="M11" s="214">
        <f t="shared" si="1"/>
        <v>0</v>
      </c>
      <c r="N11" s="215">
        <f>IF(E11,50%,100%)</f>
        <v>1</v>
      </c>
      <c r="O11" s="214">
        <f>M11*N11</f>
        <v>0</v>
      </c>
    </row>
    <row r="12" spans="1:15" x14ac:dyDescent="0.2">
      <c r="A12" s="352"/>
      <c r="B12" s="47">
        <v>2</v>
      </c>
      <c r="C12" s="48"/>
      <c r="D12" s="49"/>
      <c r="E12" s="236" t="b">
        <v>0</v>
      </c>
      <c r="F12" s="243" t="b">
        <v>0</v>
      </c>
      <c r="G12" s="47"/>
      <c r="H12" s="50"/>
      <c r="I12" s="51">
        <f t="shared" si="0"/>
        <v>0</v>
      </c>
      <c r="J12" s="43"/>
      <c r="K12" s="44"/>
      <c r="L12" s="44"/>
      <c r="M12" s="45">
        <f t="shared" si="1"/>
        <v>0</v>
      </c>
      <c r="N12" s="46">
        <f t="shared" ref="N12:N50" si="4">IF(E12,50%,100%)</f>
        <v>1</v>
      </c>
      <c r="O12" s="45">
        <f t="shared" ref="O12:O50" si="5">M12*N12</f>
        <v>0</v>
      </c>
    </row>
    <row r="13" spans="1:15" x14ac:dyDescent="0.2">
      <c r="A13" s="352"/>
      <c r="B13" s="47">
        <v>3</v>
      </c>
      <c r="C13" s="48"/>
      <c r="D13" s="49"/>
      <c r="E13" s="236" t="b">
        <v>0</v>
      </c>
      <c r="F13" s="243" t="b">
        <v>0</v>
      </c>
      <c r="G13" s="47"/>
      <c r="H13" s="50"/>
      <c r="I13" s="51">
        <f t="shared" si="0"/>
        <v>0</v>
      </c>
      <c r="J13" s="43"/>
      <c r="K13" s="44"/>
      <c r="L13" s="44"/>
      <c r="M13" s="45">
        <f t="shared" si="1"/>
        <v>0</v>
      </c>
      <c r="N13" s="46">
        <f t="shared" si="4"/>
        <v>1</v>
      </c>
      <c r="O13" s="45">
        <f t="shared" si="5"/>
        <v>0</v>
      </c>
    </row>
    <row r="14" spans="1:15" x14ac:dyDescent="0.2">
      <c r="A14" s="352"/>
      <c r="B14" s="47">
        <v>4</v>
      </c>
      <c r="C14" s="48"/>
      <c r="D14" s="49"/>
      <c r="E14" s="236" t="b">
        <v>0</v>
      </c>
      <c r="F14" s="243" t="b">
        <v>0</v>
      </c>
      <c r="G14" s="47"/>
      <c r="H14" s="50"/>
      <c r="I14" s="51">
        <f t="shared" si="0"/>
        <v>0</v>
      </c>
      <c r="J14" s="43"/>
      <c r="K14" s="44"/>
      <c r="L14" s="44"/>
      <c r="M14" s="45">
        <f t="shared" si="1"/>
        <v>0</v>
      </c>
      <c r="N14" s="46">
        <f t="shared" si="4"/>
        <v>1</v>
      </c>
      <c r="O14" s="45">
        <f t="shared" si="5"/>
        <v>0</v>
      </c>
    </row>
    <row r="15" spans="1:15" x14ac:dyDescent="0.2">
      <c r="A15" s="352"/>
      <c r="B15" s="47">
        <v>5</v>
      </c>
      <c r="C15" s="48"/>
      <c r="D15" s="49"/>
      <c r="E15" s="236" t="b">
        <v>0</v>
      </c>
      <c r="F15" s="243" t="b">
        <v>0</v>
      </c>
      <c r="G15" s="47"/>
      <c r="H15" s="50"/>
      <c r="I15" s="51">
        <f t="shared" si="0"/>
        <v>0</v>
      </c>
      <c r="J15" s="43"/>
      <c r="K15" s="44"/>
      <c r="L15" s="44"/>
      <c r="M15" s="45">
        <f t="shared" si="1"/>
        <v>0</v>
      </c>
      <c r="N15" s="46">
        <f t="shared" si="4"/>
        <v>1</v>
      </c>
      <c r="O15" s="45">
        <f t="shared" si="5"/>
        <v>0</v>
      </c>
    </row>
    <row r="16" spans="1:15" x14ac:dyDescent="0.2">
      <c r="A16" s="352"/>
      <c r="B16" s="47">
        <v>6</v>
      </c>
      <c r="C16" s="48"/>
      <c r="D16" s="49"/>
      <c r="E16" s="236" t="b">
        <v>0</v>
      </c>
      <c r="F16" s="243" t="b">
        <v>0</v>
      </c>
      <c r="G16" s="47"/>
      <c r="H16" s="50"/>
      <c r="I16" s="51">
        <f t="shared" si="0"/>
        <v>0</v>
      </c>
      <c r="J16" s="43"/>
      <c r="K16" s="44"/>
      <c r="L16" s="44"/>
      <c r="M16" s="45">
        <f t="shared" si="1"/>
        <v>0</v>
      </c>
      <c r="N16" s="46">
        <f t="shared" si="4"/>
        <v>1</v>
      </c>
      <c r="O16" s="45">
        <f t="shared" si="5"/>
        <v>0</v>
      </c>
    </row>
    <row r="17" spans="1:15" x14ac:dyDescent="0.2">
      <c r="A17" s="352"/>
      <c r="B17" s="47">
        <v>7</v>
      </c>
      <c r="C17" s="48"/>
      <c r="D17" s="49"/>
      <c r="E17" s="236" t="b">
        <v>0</v>
      </c>
      <c r="F17" s="243" t="b">
        <v>0</v>
      </c>
      <c r="G17" s="47"/>
      <c r="H17" s="50"/>
      <c r="I17" s="51">
        <f t="shared" si="0"/>
        <v>0</v>
      </c>
      <c r="J17" s="43"/>
      <c r="K17" s="44"/>
      <c r="L17" s="44"/>
      <c r="M17" s="45">
        <f t="shared" si="1"/>
        <v>0</v>
      </c>
      <c r="N17" s="46">
        <f t="shared" si="4"/>
        <v>1</v>
      </c>
      <c r="O17" s="45">
        <f t="shared" si="5"/>
        <v>0</v>
      </c>
    </row>
    <row r="18" spans="1:15" x14ac:dyDescent="0.2">
      <c r="A18" s="352"/>
      <c r="B18" s="47">
        <v>8</v>
      </c>
      <c r="C18" s="48"/>
      <c r="D18" s="49"/>
      <c r="E18" s="236" t="b">
        <v>0</v>
      </c>
      <c r="F18" s="243" t="b">
        <v>0</v>
      </c>
      <c r="G18" s="47"/>
      <c r="H18" s="50"/>
      <c r="I18" s="51">
        <f t="shared" si="0"/>
        <v>0</v>
      </c>
      <c r="J18" s="43"/>
      <c r="K18" s="44"/>
      <c r="L18" s="44"/>
      <c r="M18" s="45">
        <f t="shared" si="1"/>
        <v>0</v>
      </c>
      <c r="N18" s="46">
        <f t="shared" si="4"/>
        <v>1</v>
      </c>
      <c r="O18" s="45">
        <f t="shared" si="5"/>
        <v>0</v>
      </c>
    </row>
    <row r="19" spans="1:15" x14ac:dyDescent="0.2">
      <c r="A19" s="352"/>
      <c r="B19" s="47">
        <v>9</v>
      </c>
      <c r="C19" s="48"/>
      <c r="D19" s="49"/>
      <c r="E19" s="236" t="b">
        <v>0</v>
      </c>
      <c r="F19" s="243" t="b">
        <v>0</v>
      </c>
      <c r="G19" s="47"/>
      <c r="H19" s="50"/>
      <c r="I19" s="51">
        <f t="shared" si="0"/>
        <v>0</v>
      </c>
      <c r="J19" s="43"/>
      <c r="K19" s="44"/>
      <c r="L19" s="44"/>
      <c r="M19" s="45">
        <f t="shared" si="1"/>
        <v>0</v>
      </c>
      <c r="N19" s="46">
        <f t="shared" si="4"/>
        <v>1</v>
      </c>
      <c r="O19" s="45">
        <f t="shared" si="5"/>
        <v>0</v>
      </c>
    </row>
    <row r="20" spans="1:15" x14ac:dyDescent="0.2">
      <c r="A20" s="352"/>
      <c r="B20" s="47">
        <v>10</v>
      </c>
      <c r="C20" s="48"/>
      <c r="D20" s="49"/>
      <c r="E20" s="236" t="b">
        <v>0</v>
      </c>
      <c r="F20" s="243" t="b">
        <v>0</v>
      </c>
      <c r="G20" s="47"/>
      <c r="H20" s="50"/>
      <c r="I20" s="51">
        <f t="shared" si="0"/>
        <v>0</v>
      </c>
      <c r="J20" s="43"/>
      <c r="K20" s="44"/>
      <c r="L20" s="44"/>
      <c r="M20" s="45">
        <f t="shared" si="1"/>
        <v>0</v>
      </c>
      <c r="N20" s="46">
        <f t="shared" si="4"/>
        <v>1</v>
      </c>
      <c r="O20" s="45">
        <f t="shared" si="5"/>
        <v>0</v>
      </c>
    </row>
    <row r="21" spans="1:15" x14ac:dyDescent="0.2">
      <c r="A21" s="352"/>
      <c r="B21" s="47">
        <v>11</v>
      </c>
      <c r="C21" s="48"/>
      <c r="D21" s="49"/>
      <c r="E21" s="236" t="b">
        <v>0</v>
      </c>
      <c r="F21" s="243" t="b">
        <v>0</v>
      </c>
      <c r="G21" s="47"/>
      <c r="H21" s="50"/>
      <c r="I21" s="51">
        <f t="shared" si="0"/>
        <v>0</v>
      </c>
      <c r="J21" s="43"/>
      <c r="K21" s="44"/>
      <c r="L21" s="44"/>
      <c r="M21" s="45">
        <f t="shared" si="1"/>
        <v>0</v>
      </c>
      <c r="N21" s="46">
        <f t="shared" si="4"/>
        <v>1</v>
      </c>
      <c r="O21" s="45">
        <f t="shared" si="5"/>
        <v>0</v>
      </c>
    </row>
    <row r="22" spans="1:15" x14ac:dyDescent="0.2">
      <c r="A22" s="352"/>
      <c r="B22" s="47">
        <v>12</v>
      </c>
      <c r="C22" s="48"/>
      <c r="D22" s="49"/>
      <c r="E22" s="236" t="b">
        <v>0</v>
      </c>
      <c r="F22" s="243" t="b">
        <v>0</v>
      </c>
      <c r="G22" s="47"/>
      <c r="H22" s="50"/>
      <c r="I22" s="51">
        <f t="shared" si="0"/>
        <v>0</v>
      </c>
      <c r="J22" s="43"/>
      <c r="K22" s="44"/>
      <c r="L22" s="44"/>
      <c r="M22" s="45">
        <f t="shared" si="1"/>
        <v>0</v>
      </c>
      <c r="N22" s="46">
        <f t="shared" si="4"/>
        <v>1</v>
      </c>
      <c r="O22" s="45">
        <f t="shared" si="5"/>
        <v>0</v>
      </c>
    </row>
    <row r="23" spans="1:15" x14ac:dyDescent="0.2">
      <c r="A23" s="352"/>
      <c r="B23" s="47">
        <v>13</v>
      </c>
      <c r="C23" s="48"/>
      <c r="D23" s="49"/>
      <c r="E23" s="236" t="b">
        <v>0</v>
      </c>
      <c r="F23" s="243" t="b">
        <v>0</v>
      </c>
      <c r="G23" s="47"/>
      <c r="H23" s="50"/>
      <c r="I23" s="51">
        <f t="shared" si="0"/>
        <v>0</v>
      </c>
      <c r="J23" s="43"/>
      <c r="K23" s="44"/>
      <c r="L23" s="44"/>
      <c r="M23" s="45">
        <f t="shared" si="1"/>
        <v>0</v>
      </c>
      <c r="N23" s="46">
        <f t="shared" si="4"/>
        <v>1</v>
      </c>
      <c r="O23" s="45">
        <f t="shared" si="5"/>
        <v>0</v>
      </c>
    </row>
    <row r="24" spans="1:15" x14ac:dyDescent="0.2">
      <c r="A24" s="352"/>
      <c r="B24" s="47">
        <v>14</v>
      </c>
      <c r="C24" s="48"/>
      <c r="D24" s="49"/>
      <c r="E24" s="236" t="b">
        <v>0</v>
      </c>
      <c r="F24" s="243" t="b">
        <v>0</v>
      </c>
      <c r="G24" s="47"/>
      <c r="H24" s="50"/>
      <c r="I24" s="51">
        <f t="shared" si="0"/>
        <v>0</v>
      </c>
      <c r="J24" s="43"/>
      <c r="K24" s="44"/>
      <c r="L24" s="44"/>
      <c r="M24" s="45">
        <f t="shared" si="1"/>
        <v>0</v>
      </c>
      <c r="N24" s="46">
        <f t="shared" si="4"/>
        <v>1</v>
      </c>
      <c r="O24" s="45">
        <f t="shared" si="5"/>
        <v>0</v>
      </c>
    </row>
    <row r="25" spans="1:15" x14ac:dyDescent="0.2">
      <c r="A25" s="352"/>
      <c r="B25" s="47">
        <v>15</v>
      </c>
      <c r="C25" s="48"/>
      <c r="D25" s="49"/>
      <c r="E25" s="236" t="b">
        <v>0</v>
      </c>
      <c r="F25" s="243" t="b">
        <v>0</v>
      </c>
      <c r="G25" s="47"/>
      <c r="H25" s="50"/>
      <c r="I25" s="51">
        <f t="shared" si="0"/>
        <v>0</v>
      </c>
      <c r="J25" s="43"/>
      <c r="K25" s="44"/>
      <c r="L25" s="44"/>
      <c r="M25" s="45">
        <f t="shared" si="1"/>
        <v>0</v>
      </c>
      <c r="N25" s="46">
        <f t="shared" si="4"/>
        <v>1</v>
      </c>
      <c r="O25" s="45">
        <f t="shared" si="5"/>
        <v>0</v>
      </c>
    </row>
    <row r="26" spans="1:15" x14ac:dyDescent="0.2">
      <c r="A26" s="352"/>
      <c r="B26" s="47">
        <v>16</v>
      </c>
      <c r="C26" s="48"/>
      <c r="D26" s="49"/>
      <c r="E26" s="236" t="b">
        <v>0</v>
      </c>
      <c r="F26" s="243" t="b">
        <v>0</v>
      </c>
      <c r="G26" s="47"/>
      <c r="H26" s="50"/>
      <c r="I26" s="51">
        <f t="shared" si="0"/>
        <v>0</v>
      </c>
      <c r="J26" s="43"/>
      <c r="K26" s="44"/>
      <c r="L26" s="44"/>
      <c r="M26" s="45">
        <f t="shared" si="1"/>
        <v>0</v>
      </c>
      <c r="N26" s="46">
        <f t="shared" si="4"/>
        <v>1</v>
      </c>
      <c r="O26" s="45">
        <f t="shared" si="5"/>
        <v>0</v>
      </c>
    </row>
    <row r="27" spans="1:15" x14ac:dyDescent="0.2">
      <c r="A27" s="352"/>
      <c r="B27" s="47">
        <v>17</v>
      </c>
      <c r="C27" s="48"/>
      <c r="D27" s="49"/>
      <c r="E27" s="236" t="b">
        <v>0</v>
      </c>
      <c r="F27" s="243" t="b">
        <v>0</v>
      </c>
      <c r="G27" s="47"/>
      <c r="H27" s="50"/>
      <c r="I27" s="51">
        <f t="shared" si="0"/>
        <v>0</v>
      </c>
      <c r="J27" s="43"/>
      <c r="K27" s="44"/>
      <c r="L27" s="44"/>
      <c r="M27" s="45">
        <f t="shared" si="1"/>
        <v>0</v>
      </c>
      <c r="N27" s="46">
        <f t="shared" si="4"/>
        <v>1</v>
      </c>
      <c r="O27" s="45">
        <f t="shared" si="5"/>
        <v>0</v>
      </c>
    </row>
    <row r="28" spans="1:15" x14ac:dyDescent="0.2">
      <c r="A28" s="352"/>
      <c r="B28" s="47">
        <v>18</v>
      </c>
      <c r="C28" s="48"/>
      <c r="D28" s="49"/>
      <c r="E28" s="236" t="b">
        <v>0</v>
      </c>
      <c r="F28" s="243" t="b">
        <v>0</v>
      </c>
      <c r="G28" s="47"/>
      <c r="H28" s="50"/>
      <c r="I28" s="51">
        <f t="shared" si="0"/>
        <v>0</v>
      </c>
      <c r="J28" s="43"/>
      <c r="K28" s="44"/>
      <c r="L28" s="44"/>
      <c r="M28" s="45">
        <f t="shared" si="1"/>
        <v>0</v>
      </c>
      <c r="N28" s="46">
        <f t="shared" si="4"/>
        <v>1</v>
      </c>
      <c r="O28" s="45">
        <f t="shared" si="5"/>
        <v>0</v>
      </c>
    </row>
    <row r="29" spans="1:15" x14ac:dyDescent="0.2">
      <c r="A29" s="352"/>
      <c r="B29" s="47">
        <v>19</v>
      </c>
      <c r="C29" s="48"/>
      <c r="D29" s="49"/>
      <c r="E29" s="236" t="b">
        <v>0</v>
      </c>
      <c r="F29" s="243" t="b">
        <v>0</v>
      </c>
      <c r="G29" s="47"/>
      <c r="H29" s="50"/>
      <c r="I29" s="51">
        <f t="shared" ref="I29:I40" si="6">G29*H29</f>
        <v>0</v>
      </c>
      <c r="J29" s="43"/>
      <c r="K29" s="44"/>
      <c r="L29" s="44"/>
      <c r="M29" s="45">
        <f t="shared" ref="M29:M40" si="7">I29+J29+K29</f>
        <v>0</v>
      </c>
      <c r="N29" s="46">
        <f t="shared" ref="N29:N40" si="8">IF(E29,50%,100%)</f>
        <v>1</v>
      </c>
      <c r="O29" s="45">
        <f t="shared" ref="O29:O40" si="9">M29*N29</f>
        <v>0</v>
      </c>
    </row>
    <row r="30" spans="1:15" x14ac:dyDescent="0.2">
      <c r="A30" s="352"/>
      <c r="B30" s="47">
        <v>20</v>
      </c>
      <c r="C30" s="48"/>
      <c r="D30" s="49"/>
      <c r="E30" s="236" t="b">
        <v>0</v>
      </c>
      <c r="F30" s="243" t="b">
        <v>0</v>
      </c>
      <c r="G30" s="47"/>
      <c r="H30" s="50"/>
      <c r="I30" s="51">
        <f t="shared" si="6"/>
        <v>0</v>
      </c>
      <c r="J30" s="43"/>
      <c r="K30" s="44"/>
      <c r="L30" s="44"/>
      <c r="M30" s="45">
        <f t="shared" si="7"/>
        <v>0</v>
      </c>
      <c r="N30" s="46">
        <f t="shared" si="8"/>
        <v>1</v>
      </c>
      <c r="O30" s="45">
        <f t="shared" si="9"/>
        <v>0</v>
      </c>
    </row>
    <row r="31" spans="1:15" x14ac:dyDescent="0.2">
      <c r="A31" s="352"/>
      <c r="B31" s="47">
        <v>21</v>
      </c>
      <c r="C31" s="48"/>
      <c r="D31" s="49"/>
      <c r="E31" s="236" t="b">
        <v>0</v>
      </c>
      <c r="F31" s="243" t="b">
        <v>0</v>
      </c>
      <c r="G31" s="47"/>
      <c r="H31" s="50"/>
      <c r="I31" s="51">
        <f t="shared" si="6"/>
        <v>0</v>
      </c>
      <c r="J31" s="43"/>
      <c r="K31" s="44"/>
      <c r="L31" s="44"/>
      <c r="M31" s="45">
        <f t="shared" si="7"/>
        <v>0</v>
      </c>
      <c r="N31" s="46">
        <f t="shared" si="8"/>
        <v>1</v>
      </c>
      <c r="O31" s="45">
        <f t="shared" si="9"/>
        <v>0</v>
      </c>
    </row>
    <row r="32" spans="1:15" x14ac:dyDescent="0.2">
      <c r="A32" s="352"/>
      <c r="B32" s="47">
        <v>22</v>
      </c>
      <c r="C32" s="48"/>
      <c r="D32" s="49"/>
      <c r="E32" s="236" t="b">
        <v>0</v>
      </c>
      <c r="F32" s="243" t="b">
        <v>0</v>
      </c>
      <c r="G32" s="47"/>
      <c r="H32" s="50"/>
      <c r="I32" s="51">
        <f t="shared" si="6"/>
        <v>0</v>
      </c>
      <c r="J32" s="43"/>
      <c r="K32" s="44"/>
      <c r="L32" s="44"/>
      <c r="M32" s="45">
        <f t="shared" si="7"/>
        <v>0</v>
      </c>
      <c r="N32" s="46">
        <f t="shared" si="8"/>
        <v>1</v>
      </c>
      <c r="O32" s="45">
        <f t="shared" si="9"/>
        <v>0</v>
      </c>
    </row>
    <row r="33" spans="1:15" x14ac:dyDescent="0.2">
      <c r="A33" s="352"/>
      <c r="B33" s="47">
        <v>23</v>
      </c>
      <c r="C33" s="48"/>
      <c r="D33" s="49"/>
      <c r="E33" s="236" t="b">
        <v>0</v>
      </c>
      <c r="F33" s="243" t="b">
        <v>0</v>
      </c>
      <c r="G33" s="47"/>
      <c r="H33" s="50"/>
      <c r="I33" s="51">
        <f t="shared" si="6"/>
        <v>0</v>
      </c>
      <c r="J33" s="43"/>
      <c r="K33" s="44"/>
      <c r="L33" s="44"/>
      <c r="M33" s="45">
        <f t="shared" si="7"/>
        <v>0</v>
      </c>
      <c r="N33" s="46">
        <f t="shared" si="8"/>
        <v>1</v>
      </c>
      <c r="O33" s="45">
        <f t="shared" si="9"/>
        <v>0</v>
      </c>
    </row>
    <row r="34" spans="1:15" x14ac:dyDescent="0.2">
      <c r="A34" s="352"/>
      <c r="B34" s="47">
        <v>24</v>
      </c>
      <c r="C34" s="48"/>
      <c r="D34" s="49"/>
      <c r="E34" s="236" t="b">
        <v>0</v>
      </c>
      <c r="F34" s="243" t="b">
        <v>0</v>
      </c>
      <c r="G34" s="47"/>
      <c r="H34" s="50"/>
      <c r="I34" s="51">
        <f t="shared" si="6"/>
        <v>0</v>
      </c>
      <c r="J34" s="43"/>
      <c r="K34" s="44"/>
      <c r="L34" s="44"/>
      <c r="M34" s="45">
        <f t="shared" si="7"/>
        <v>0</v>
      </c>
      <c r="N34" s="46">
        <f t="shared" si="8"/>
        <v>1</v>
      </c>
      <c r="O34" s="45">
        <f t="shared" si="9"/>
        <v>0</v>
      </c>
    </row>
    <row r="35" spans="1:15" x14ac:dyDescent="0.2">
      <c r="A35" s="352"/>
      <c r="B35" s="47">
        <v>25</v>
      </c>
      <c r="C35" s="48"/>
      <c r="D35" s="49"/>
      <c r="E35" s="236" t="b">
        <v>0</v>
      </c>
      <c r="F35" s="243" t="b">
        <v>0</v>
      </c>
      <c r="G35" s="47"/>
      <c r="H35" s="50"/>
      <c r="I35" s="51">
        <f t="shared" si="6"/>
        <v>0</v>
      </c>
      <c r="J35" s="43"/>
      <c r="K35" s="44"/>
      <c r="L35" s="44"/>
      <c r="M35" s="45">
        <f t="shared" si="7"/>
        <v>0</v>
      </c>
      <c r="N35" s="46">
        <f t="shared" si="8"/>
        <v>1</v>
      </c>
      <c r="O35" s="45">
        <f t="shared" si="9"/>
        <v>0</v>
      </c>
    </row>
    <row r="36" spans="1:15" x14ac:dyDescent="0.2">
      <c r="A36" s="352"/>
      <c r="B36" s="47">
        <v>26</v>
      </c>
      <c r="C36" s="48"/>
      <c r="D36" s="49"/>
      <c r="E36" s="236" t="b">
        <v>0</v>
      </c>
      <c r="F36" s="243" t="b">
        <v>0</v>
      </c>
      <c r="G36" s="47"/>
      <c r="H36" s="50"/>
      <c r="I36" s="51">
        <f t="shared" si="6"/>
        <v>0</v>
      </c>
      <c r="J36" s="43"/>
      <c r="K36" s="44"/>
      <c r="L36" s="44"/>
      <c r="M36" s="45">
        <f t="shared" si="7"/>
        <v>0</v>
      </c>
      <c r="N36" s="46">
        <f t="shared" si="8"/>
        <v>1</v>
      </c>
      <c r="O36" s="45">
        <f t="shared" si="9"/>
        <v>0</v>
      </c>
    </row>
    <row r="37" spans="1:15" x14ac:dyDescent="0.2">
      <c r="A37" s="352"/>
      <c r="B37" s="47">
        <v>27</v>
      </c>
      <c r="C37" s="48"/>
      <c r="D37" s="49"/>
      <c r="E37" s="236" t="b">
        <v>0</v>
      </c>
      <c r="F37" s="243" t="b">
        <v>0</v>
      </c>
      <c r="G37" s="47"/>
      <c r="H37" s="50"/>
      <c r="I37" s="51">
        <f t="shared" si="6"/>
        <v>0</v>
      </c>
      <c r="J37" s="43"/>
      <c r="K37" s="44"/>
      <c r="L37" s="44"/>
      <c r="M37" s="45">
        <f t="shared" si="7"/>
        <v>0</v>
      </c>
      <c r="N37" s="46">
        <f t="shared" si="8"/>
        <v>1</v>
      </c>
      <c r="O37" s="45">
        <f t="shared" si="9"/>
        <v>0</v>
      </c>
    </row>
    <row r="38" spans="1:15" x14ac:dyDescent="0.2">
      <c r="A38" s="352"/>
      <c r="B38" s="47">
        <v>28</v>
      </c>
      <c r="C38" s="48"/>
      <c r="D38" s="49"/>
      <c r="E38" s="236" t="b">
        <v>0</v>
      </c>
      <c r="F38" s="243" t="b">
        <v>0</v>
      </c>
      <c r="G38" s="47"/>
      <c r="H38" s="50"/>
      <c r="I38" s="51">
        <f t="shared" si="6"/>
        <v>0</v>
      </c>
      <c r="J38" s="43"/>
      <c r="K38" s="44"/>
      <c r="L38" s="44"/>
      <c r="M38" s="45">
        <f t="shared" si="7"/>
        <v>0</v>
      </c>
      <c r="N38" s="46">
        <f t="shared" si="8"/>
        <v>1</v>
      </c>
      <c r="O38" s="45">
        <f t="shared" si="9"/>
        <v>0</v>
      </c>
    </row>
    <row r="39" spans="1:15" x14ac:dyDescent="0.2">
      <c r="A39" s="352"/>
      <c r="B39" s="47">
        <v>29</v>
      </c>
      <c r="C39" s="48"/>
      <c r="D39" s="49"/>
      <c r="E39" s="236" t="b">
        <v>0</v>
      </c>
      <c r="F39" s="243" t="b">
        <v>0</v>
      </c>
      <c r="G39" s="47"/>
      <c r="H39" s="50"/>
      <c r="I39" s="51">
        <f t="shared" si="6"/>
        <v>0</v>
      </c>
      <c r="J39" s="43"/>
      <c r="K39" s="44"/>
      <c r="L39" s="44"/>
      <c r="M39" s="45">
        <f t="shared" si="7"/>
        <v>0</v>
      </c>
      <c r="N39" s="46">
        <f t="shared" si="8"/>
        <v>1</v>
      </c>
      <c r="O39" s="45">
        <f t="shared" si="9"/>
        <v>0</v>
      </c>
    </row>
    <row r="40" spans="1:15" x14ac:dyDescent="0.2">
      <c r="A40" s="352"/>
      <c r="B40" s="47">
        <v>30</v>
      </c>
      <c r="C40" s="48"/>
      <c r="D40" s="49"/>
      <c r="E40" s="236" t="b">
        <v>0</v>
      </c>
      <c r="F40" s="243" t="b">
        <v>0</v>
      </c>
      <c r="G40" s="47"/>
      <c r="H40" s="50"/>
      <c r="I40" s="51">
        <f t="shared" si="6"/>
        <v>0</v>
      </c>
      <c r="J40" s="43"/>
      <c r="K40" s="44"/>
      <c r="L40" s="44"/>
      <c r="M40" s="45">
        <f t="shared" si="7"/>
        <v>0</v>
      </c>
      <c r="N40" s="46">
        <f t="shared" si="8"/>
        <v>1</v>
      </c>
      <c r="O40" s="45">
        <f t="shared" si="9"/>
        <v>0</v>
      </c>
    </row>
    <row r="41" spans="1:15" x14ac:dyDescent="0.2">
      <c r="A41" s="352"/>
      <c r="B41" s="47">
        <v>31</v>
      </c>
      <c r="C41" s="48"/>
      <c r="D41" s="49"/>
      <c r="E41" s="236" t="b">
        <v>0</v>
      </c>
      <c r="F41" s="243" t="b">
        <v>0</v>
      </c>
      <c r="G41" s="47"/>
      <c r="H41" s="50"/>
      <c r="I41" s="51">
        <f t="shared" si="0"/>
        <v>0</v>
      </c>
      <c r="J41" s="43"/>
      <c r="K41" s="44"/>
      <c r="L41" s="44"/>
      <c r="M41" s="45">
        <f t="shared" si="1"/>
        <v>0</v>
      </c>
      <c r="N41" s="46">
        <f t="shared" si="4"/>
        <v>1</v>
      </c>
      <c r="O41" s="45">
        <f t="shared" si="5"/>
        <v>0</v>
      </c>
    </row>
    <row r="42" spans="1:15" x14ac:dyDescent="0.2">
      <c r="A42" s="352"/>
      <c r="B42" s="47">
        <v>32</v>
      </c>
      <c r="C42" s="48"/>
      <c r="D42" s="49"/>
      <c r="E42" s="236" t="b">
        <v>0</v>
      </c>
      <c r="F42" s="243" t="b">
        <v>0</v>
      </c>
      <c r="G42" s="47"/>
      <c r="H42" s="50"/>
      <c r="I42" s="51">
        <f t="shared" si="0"/>
        <v>0</v>
      </c>
      <c r="J42" s="43"/>
      <c r="K42" s="44"/>
      <c r="L42" s="44"/>
      <c r="M42" s="45">
        <f t="shared" si="1"/>
        <v>0</v>
      </c>
      <c r="N42" s="46">
        <f t="shared" si="4"/>
        <v>1</v>
      </c>
      <c r="O42" s="45">
        <f t="shared" si="5"/>
        <v>0</v>
      </c>
    </row>
    <row r="43" spans="1:15" x14ac:dyDescent="0.2">
      <c r="A43" s="352"/>
      <c r="B43" s="47">
        <v>33</v>
      </c>
      <c r="C43" s="48"/>
      <c r="D43" s="49"/>
      <c r="E43" s="236" t="b">
        <v>0</v>
      </c>
      <c r="F43" s="243" t="b">
        <v>0</v>
      </c>
      <c r="G43" s="47"/>
      <c r="H43" s="50"/>
      <c r="I43" s="51">
        <f t="shared" si="0"/>
        <v>0</v>
      </c>
      <c r="J43" s="43"/>
      <c r="K43" s="44"/>
      <c r="L43" s="44"/>
      <c r="M43" s="45">
        <f t="shared" si="1"/>
        <v>0</v>
      </c>
      <c r="N43" s="46">
        <f t="shared" si="4"/>
        <v>1</v>
      </c>
      <c r="O43" s="45">
        <f t="shared" si="5"/>
        <v>0</v>
      </c>
    </row>
    <row r="44" spans="1:15" x14ac:dyDescent="0.2">
      <c r="A44" s="352"/>
      <c r="B44" s="47">
        <v>34</v>
      </c>
      <c r="C44" s="48"/>
      <c r="D44" s="49"/>
      <c r="E44" s="236" t="b">
        <v>0</v>
      </c>
      <c r="F44" s="243" t="b">
        <v>0</v>
      </c>
      <c r="G44" s="47"/>
      <c r="H44" s="50"/>
      <c r="I44" s="51">
        <f t="shared" si="0"/>
        <v>0</v>
      </c>
      <c r="J44" s="43"/>
      <c r="K44" s="44"/>
      <c r="L44" s="44"/>
      <c r="M44" s="45">
        <f t="shared" si="1"/>
        <v>0</v>
      </c>
      <c r="N44" s="46">
        <f t="shared" si="4"/>
        <v>1</v>
      </c>
      <c r="O44" s="45">
        <f t="shared" si="5"/>
        <v>0</v>
      </c>
    </row>
    <row r="45" spans="1:15" x14ac:dyDescent="0.2">
      <c r="A45" s="352"/>
      <c r="B45" s="47">
        <v>35</v>
      </c>
      <c r="C45" s="48"/>
      <c r="D45" s="49"/>
      <c r="E45" s="236" t="b">
        <v>0</v>
      </c>
      <c r="F45" s="243" t="b">
        <v>0</v>
      </c>
      <c r="G45" s="47"/>
      <c r="H45" s="50"/>
      <c r="I45" s="51">
        <f t="shared" si="0"/>
        <v>0</v>
      </c>
      <c r="J45" s="43"/>
      <c r="K45" s="44"/>
      <c r="L45" s="44"/>
      <c r="M45" s="45">
        <f t="shared" si="1"/>
        <v>0</v>
      </c>
      <c r="N45" s="46">
        <f t="shared" si="4"/>
        <v>1</v>
      </c>
      <c r="O45" s="45">
        <f t="shared" si="5"/>
        <v>0</v>
      </c>
    </row>
    <row r="46" spans="1:15" x14ac:dyDescent="0.2">
      <c r="A46" s="352"/>
      <c r="B46" s="47">
        <v>36</v>
      </c>
      <c r="C46" s="48"/>
      <c r="D46" s="49"/>
      <c r="E46" s="236" t="b">
        <v>0</v>
      </c>
      <c r="F46" s="243" t="b">
        <v>0</v>
      </c>
      <c r="G46" s="47"/>
      <c r="H46" s="50"/>
      <c r="I46" s="51">
        <f t="shared" si="0"/>
        <v>0</v>
      </c>
      <c r="J46" s="43"/>
      <c r="K46" s="44"/>
      <c r="L46" s="44"/>
      <c r="M46" s="45">
        <f t="shared" si="1"/>
        <v>0</v>
      </c>
      <c r="N46" s="46">
        <f t="shared" si="4"/>
        <v>1</v>
      </c>
      <c r="O46" s="45">
        <f t="shared" si="5"/>
        <v>0</v>
      </c>
    </row>
    <row r="47" spans="1:15" x14ac:dyDescent="0.2">
      <c r="A47" s="352"/>
      <c r="B47" s="47">
        <v>37</v>
      </c>
      <c r="C47" s="48"/>
      <c r="D47" s="49"/>
      <c r="E47" s="236" t="b">
        <v>0</v>
      </c>
      <c r="F47" s="243" t="b">
        <v>0</v>
      </c>
      <c r="G47" s="47"/>
      <c r="H47" s="50"/>
      <c r="I47" s="51">
        <f t="shared" si="0"/>
        <v>0</v>
      </c>
      <c r="J47" s="43"/>
      <c r="K47" s="44"/>
      <c r="L47" s="44"/>
      <c r="M47" s="45">
        <f t="shared" si="1"/>
        <v>0</v>
      </c>
      <c r="N47" s="46">
        <f t="shared" si="4"/>
        <v>1</v>
      </c>
      <c r="O47" s="45">
        <f t="shared" si="5"/>
        <v>0</v>
      </c>
    </row>
    <row r="48" spans="1:15" x14ac:dyDescent="0.2">
      <c r="A48" s="352"/>
      <c r="B48" s="47">
        <v>38</v>
      </c>
      <c r="C48" s="48"/>
      <c r="D48" s="49"/>
      <c r="E48" s="236" t="b">
        <v>0</v>
      </c>
      <c r="F48" s="243" t="b">
        <v>0</v>
      </c>
      <c r="G48" s="47"/>
      <c r="H48" s="50"/>
      <c r="I48" s="51">
        <f t="shared" si="0"/>
        <v>0</v>
      </c>
      <c r="J48" s="43"/>
      <c r="K48" s="44"/>
      <c r="L48" s="44"/>
      <c r="M48" s="45">
        <f t="shared" si="1"/>
        <v>0</v>
      </c>
      <c r="N48" s="46">
        <f t="shared" si="4"/>
        <v>1</v>
      </c>
      <c r="O48" s="45">
        <f t="shared" si="5"/>
        <v>0</v>
      </c>
    </row>
    <row r="49" spans="1:15" x14ac:dyDescent="0.2">
      <c r="A49" s="352"/>
      <c r="B49" s="47">
        <v>39</v>
      </c>
      <c r="C49" s="48"/>
      <c r="D49" s="49"/>
      <c r="E49" s="236" t="b">
        <v>0</v>
      </c>
      <c r="F49" s="243" t="b">
        <v>0</v>
      </c>
      <c r="G49" s="47"/>
      <c r="H49" s="50"/>
      <c r="I49" s="51">
        <f t="shared" si="0"/>
        <v>0</v>
      </c>
      <c r="J49" s="43"/>
      <c r="K49" s="44"/>
      <c r="L49" s="44"/>
      <c r="M49" s="45">
        <f t="shared" si="1"/>
        <v>0</v>
      </c>
      <c r="N49" s="46">
        <f t="shared" si="4"/>
        <v>1</v>
      </c>
      <c r="O49" s="45">
        <f t="shared" si="5"/>
        <v>0</v>
      </c>
    </row>
    <row r="50" spans="1:15" ht="12.75" thickBot="1" x14ac:dyDescent="0.25">
      <c r="A50" s="353"/>
      <c r="B50" s="47">
        <v>40</v>
      </c>
      <c r="C50" s="52"/>
      <c r="D50" s="53"/>
      <c r="E50" s="244" t="b">
        <v>0</v>
      </c>
      <c r="F50" s="245" t="b">
        <v>0</v>
      </c>
      <c r="G50" s="54"/>
      <c r="H50" s="55"/>
      <c r="I50" s="56">
        <f t="shared" si="0"/>
        <v>0</v>
      </c>
      <c r="J50" s="57"/>
      <c r="K50" s="58"/>
      <c r="L50" s="58"/>
      <c r="M50" s="59">
        <f t="shared" si="1"/>
        <v>0</v>
      </c>
      <c r="N50" s="60">
        <f t="shared" si="4"/>
        <v>1</v>
      </c>
      <c r="O50" s="59">
        <f t="shared" si="5"/>
        <v>0</v>
      </c>
    </row>
    <row r="51" spans="1:15" x14ac:dyDescent="0.2">
      <c r="C51" s="61"/>
      <c r="D51" s="61"/>
      <c r="E51" s="61"/>
      <c r="F51" s="61"/>
      <c r="G51" s="62"/>
      <c r="H51" s="63"/>
      <c r="I51" s="63"/>
      <c r="J51" s="64"/>
      <c r="K51" s="64"/>
      <c r="L51" s="64"/>
      <c r="M51" s="63"/>
      <c r="N51" s="65"/>
      <c r="O51" s="66"/>
    </row>
    <row r="52" spans="1:15" ht="12.75" thickBot="1" x14ac:dyDescent="0.25">
      <c r="B52" s="62"/>
      <c r="C52" s="61"/>
      <c r="D52" s="61"/>
      <c r="E52" s="61"/>
      <c r="F52" s="61"/>
      <c r="G52" s="62"/>
      <c r="H52" s="67"/>
      <c r="I52" s="68"/>
      <c r="J52" s="68"/>
      <c r="K52" s="68"/>
      <c r="L52" s="68"/>
      <c r="M52" s="64"/>
      <c r="N52" s="64"/>
      <c r="O52" s="64"/>
    </row>
    <row r="53" spans="1:15" ht="12.75" thickBot="1" x14ac:dyDescent="0.25">
      <c r="A53" s="69" t="s">
        <v>21</v>
      </c>
      <c r="B53" s="70"/>
      <c r="C53" s="71"/>
      <c r="D53" s="71"/>
      <c r="E53" s="71"/>
      <c r="F53" s="71"/>
      <c r="G53" s="72">
        <f>SUM(G6:G50)</f>
        <v>0</v>
      </c>
      <c r="H53" s="73"/>
      <c r="I53" s="74">
        <f>SUM(I6:I50)</f>
        <v>0</v>
      </c>
      <c r="J53" s="75">
        <f>SUM(J6:J50)</f>
        <v>0</v>
      </c>
      <c r="K53" s="76">
        <f>SUM(K6:K50)</f>
        <v>0</v>
      </c>
      <c r="L53" s="76">
        <f>SUM(L6:L50)</f>
        <v>0</v>
      </c>
      <c r="M53" s="76">
        <f>SUM(M6:M50)</f>
        <v>0</v>
      </c>
      <c r="N53" s="77"/>
      <c r="O53" s="289">
        <f>SUM(O6:O50)</f>
        <v>0</v>
      </c>
    </row>
    <row r="54" spans="1:15" x14ac:dyDescent="0.2">
      <c r="A54" s="78"/>
      <c r="G54" s="79"/>
      <c r="H54" s="1"/>
      <c r="I54" s="80"/>
      <c r="J54" s="80"/>
      <c r="K54" s="80"/>
      <c r="L54" s="80"/>
      <c r="M54" s="80"/>
      <c r="N54" s="81"/>
      <c r="O54" s="81"/>
    </row>
    <row r="55" spans="1:15" x14ac:dyDescent="0.2">
      <c r="A55" s="338" t="s">
        <v>22</v>
      </c>
      <c r="B55" s="339"/>
      <c r="C55" s="339"/>
      <c r="D55" s="339"/>
      <c r="E55" s="339"/>
      <c r="F55" s="339"/>
      <c r="G55" s="339"/>
      <c r="H55" s="339"/>
      <c r="I55" s="340"/>
      <c r="L55" s="299" t="s">
        <v>23</v>
      </c>
      <c r="M55" s="299"/>
      <c r="N55" s="299"/>
      <c r="O55" s="299"/>
    </row>
    <row r="56" spans="1:15" ht="28.9" customHeight="1" x14ac:dyDescent="0.2">
      <c r="A56" s="82" t="s">
        <v>24</v>
      </c>
      <c r="B56" s="350" t="s">
        <v>30</v>
      </c>
      <c r="C56" s="350"/>
      <c r="D56" s="350"/>
      <c r="E56" s="350"/>
      <c r="F56" s="350"/>
      <c r="G56" s="350"/>
      <c r="H56" s="351"/>
      <c r="I56" s="83" t="s">
        <v>25</v>
      </c>
      <c r="L56" s="291"/>
      <c r="M56" s="84" t="s">
        <v>26</v>
      </c>
      <c r="N56" s="87" t="s">
        <v>15</v>
      </c>
      <c r="O56" s="83" t="s">
        <v>16</v>
      </c>
    </row>
    <row r="57" spans="1:15" x14ac:dyDescent="0.2">
      <c r="A57" s="85"/>
      <c r="B57" s="344"/>
      <c r="C57" s="344"/>
      <c r="D57" s="344"/>
      <c r="E57" s="344"/>
      <c r="F57" s="344"/>
      <c r="G57" s="344"/>
      <c r="H57" s="345"/>
      <c r="I57" s="86"/>
      <c r="L57" s="84" t="s">
        <v>27</v>
      </c>
      <c r="M57" s="89"/>
      <c r="N57" s="89"/>
      <c r="O57" s="86">
        <f>SUM(M57*N57)</f>
        <v>0</v>
      </c>
    </row>
    <row r="58" spans="1:15" x14ac:dyDescent="0.2">
      <c r="A58" s="88"/>
      <c r="B58" s="344"/>
      <c r="C58" s="344"/>
      <c r="D58" s="344"/>
      <c r="E58" s="344"/>
      <c r="F58" s="344"/>
      <c r="G58" s="344"/>
      <c r="H58" s="345"/>
      <c r="I58" s="86"/>
      <c r="L58" s="84" t="s">
        <v>28</v>
      </c>
      <c r="M58" s="91"/>
      <c r="N58" s="91"/>
      <c r="O58" s="86">
        <f>SUM(M58*N58)</f>
        <v>0</v>
      </c>
    </row>
    <row r="59" spans="1:15" x14ac:dyDescent="0.2">
      <c r="A59" s="88"/>
      <c r="B59" s="344"/>
      <c r="C59" s="344"/>
      <c r="D59" s="344"/>
      <c r="E59" s="344"/>
      <c r="F59" s="344"/>
      <c r="G59" s="344"/>
      <c r="H59" s="345"/>
      <c r="I59" s="86"/>
      <c r="M59" s="69"/>
      <c r="N59" s="69"/>
      <c r="O59" s="300">
        <f>O57+O58</f>
        <v>0</v>
      </c>
    </row>
    <row r="60" spans="1:15" x14ac:dyDescent="0.2">
      <c r="A60" s="88"/>
      <c r="B60" s="344"/>
      <c r="C60" s="344"/>
      <c r="D60" s="344"/>
      <c r="E60" s="344"/>
      <c r="F60" s="344"/>
      <c r="G60" s="344"/>
      <c r="H60" s="345"/>
      <c r="I60" s="86"/>
    </row>
    <row r="61" spans="1:15" x14ac:dyDescent="0.2">
      <c r="A61" s="88"/>
      <c r="B61" s="344"/>
      <c r="C61" s="344"/>
      <c r="D61" s="344"/>
      <c r="E61" s="344"/>
      <c r="F61" s="344"/>
      <c r="G61" s="344"/>
      <c r="H61" s="345"/>
      <c r="I61" s="86"/>
      <c r="K61" s="61"/>
      <c r="L61" s="93"/>
      <c r="M61" s="93"/>
      <c r="N61" s="93"/>
      <c r="O61" s="81"/>
    </row>
    <row r="62" spans="1:15" x14ac:dyDescent="0.2">
      <c r="B62" s="69"/>
      <c r="C62" s="69"/>
      <c r="D62" s="69"/>
      <c r="E62" s="69"/>
      <c r="F62" s="69"/>
      <c r="G62" s="69"/>
      <c r="H62" s="69"/>
      <c r="I62" s="92">
        <f>SUM(I57:I61)</f>
        <v>0</v>
      </c>
      <c r="K62" s="104" t="s">
        <v>29</v>
      </c>
      <c r="L62" s="105"/>
      <c r="M62" s="105"/>
      <c r="N62" s="105"/>
      <c r="O62" s="106"/>
    </row>
    <row r="63" spans="1:15" ht="26.25" customHeight="1" x14ac:dyDescent="0.2">
      <c r="H63" s="1"/>
      <c r="I63" s="1"/>
      <c r="K63" s="82" t="s">
        <v>12</v>
      </c>
      <c r="L63" s="82" t="s">
        <v>13</v>
      </c>
      <c r="M63" s="372" t="s">
        <v>78</v>
      </c>
      <c r="N63" s="373"/>
      <c r="O63" s="83" t="s">
        <v>25</v>
      </c>
    </row>
    <row r="64" spans="1:15" x14ac:dyDescent="0.2">
      <c r="A64" s="338" t="s">
        <v>31</v>
      </c>
      <c r="B64" s="339"/>
      <c r="C64" s="339"/>
      <c r="D64" s="339"/>
      <c r="E64" s="339"/>
      <c r="F64" s="339"/>
      <c r="G64" s="339"/>
      <c r="H64" s="339"/>
      <c r="I64" s="340"/>
      <c r="K64" s="88"/>
      <c r="L64" s="88"/>
      <c r="M64" s="348"/>
      <c r="N64" s="345"/>
      <c r="O64" s="86"/>
    </row>
    <row r="65" spans="1:18" x14ac:dyDescent="0.2">
      <c r="A65" s="82" t="s">
        <v>32</v>
      </c>
      <c r="B65" s="350"/>
      <c r="C65" s="350"/>
      <c r="D65" s="350"/>
      <c r="E65" s="350"/>
      <c r="F65" s="350"/>
      <c r="G65" s="350"/>
      <c r="H65" s="351"/>
      <c r="I65" s="83" t="s">
        <v>25</v>
      </c>
      <c r="K65" s="88"/>
      <c r="L65" s="88"/>
      <c r="M65" s="348"/>
      <c r="N65" s="345"/>
      <c r="O65" s="86"/>
    </row>
    <row r="66" spans="1:18" x14ac:dyDescent="0.2">
      <c r="A66" s="85"/>
      <c r="B66" s="344"/>
      <c r="C66" s="344"/>
      <c r="D66" s="344"/>
      <c r="E66" s="344"/>
      <c r="F66" s="344"/>
      <c r="G66" s="344"/>
      <c r="H66" s="345"/>
      <c r="I66" s="50"/>
      <c r="K66" s="88"/>
      <c r="L66" s="88"/>
      <c r="M66" s="348"/>
      <c r="N66" s="345"/>
      <c r="O66" s="86"/>
    </row>
    <row r="67" spans="1:18" x14ac:dyDescent="0.2">
      <c r="A67" s="88"/>
      <c r="B67" s="344"/>
      <c r="C67" s="344"/>
      <c r="D67" s="344"/>
      <c r="E67" s="344"/>
      <c r="F67" s="344"/>
      <c r="G67" s="344"/>
      <c r="H67" s="345"/>
      <c r="I67" s="50"/>
      <c r="K67" s="88"/>
      <c r="L67" s="88"/>
      <c r="M67" s="348"/>
      <c r="N67" s="345"/>
      <c r="O67" s="86"/>
    </row>
    <row r="68" spans="1:18" x14ac:dyDescent="0.2">
      <c r="A68" s="88"/>
      <c r="B68" s="344"/>
      <c r="C68" s="344"/>
      <c r="D68" s="344"/>
      <c r="E68" s="344"/>
      <c r="F68" s="344"/>
      <c r="G68" s="344"/>
      <c r="H68" s="345"/>
      <c r="I68" s="50"/>
      <c r="K68" s="88"/>
      <c r="L68" s="88"/>
      <c r="M68" s="348"/>
      <c r="N68" s="345"/>
      <c r="O68" s="86"/>
    </row>
    <row r="69" spans="1:18" x14ac:dyDescent="0.2">
      <c r="A69" s="88"/>
      <c r="B69" s="344"/>
      <c r="C69" s="344"/>
      <c r="D69" s="344"/>
      <c r="E69" s="344"/>
      <c r="F69" s="344"/>
      <c r="G69" s="344"/>
      <c r="H69" s="345"/>
      <c r="I69" s="50"/>
      <c r="K69" s="103" t="s">
        <v>33</v>
      </c>
      <c r="L69" s="103"/>
      <c r="M69" s="103"/>
      <c r="N69" s="103"/>
      <c r="O69" s="92">
        <f>SUM(O64:O68)</f>
        <v>0</v>
      </c>
    </row>
    <row r="70" spans="1:18" x14ac:dyDescent="0.2">
      <c r="A70" s="88"/>
      <c r="B70" s="344"/>
      <c r="C70" s="344"/>
      <c r="D70" s="344"/>
      <c r="E70" s="344"/>
      <c r="F70" s="344"/>
      <c r="G70" s="344"/>
      <c r="H70" s="345"/>
      <c r="I70" s="50"/>
      <c r="K70" s="3" t="s">
        <v>34</v>
      </c>
      <c r="L70" s="3"/>
      <c r="M70" s="3"/>
      <c r="N70" s="3"/>
      <c r="O70" s="3"/>
      <c r="P70" s="3"/>
      <c r="Q70" s="3"/>
      <c r="R70" s="3"/>
    </row>
    <row r="71" spans="1:18" ht="12.75" thickBot="1" x14ac:dyDescent="0.25">
      <c r="B71" s="69"/>
      <c r="C71" s="69"/>
      <c r="D71" s="69"/>
      <c r="E71" s="69"/>
      <c r="F71" s="69"/>
      <c r="G71" s="69"/>
      <c r="H71" s="69"/>
      <c r="I71" s="92">
        <f>SUM(I66:I70)</f>
        <v>0</v>
      </c>
      <c r="K71" s="1"/>
      <c r="P71" s="2"/>
      <c r="Q71" s="2"/>
      <c r="R71" s="2"/>
    </row>
    <row r="72" spans="1:18" ht="24.75" thickBot="1" x14ac:dyDescent="0.25">
      <c r="G72" s="1"/>
      <c r="H72" s="1"/>
      <c r="I72" s="1"/>
      <c r="K72" s="1"/>
      <c r="L72" s="94" t="s">
        <v>35</v>
      </c>
      <c r="M72" s="94" t="s">
        <v>11</v>
      </c>
      <c r="N72" s="94" t="s">
        <v>36</v>
      </c>
      <c r="O72" s="94" t="s">
        <v>37</v>
      </c>
    </row>
    <row r="73" spans="1:18" ht="12.75" thickBot="1" x14ac:dyDescent="0.25">
      <c r="G73" s="1"/>
      <c r="H73" s="1"/>
      <c r="I73" s="1"/>
      <c r="K73" s="1"/>
      <c r="L73" s="96">
        <f>SUM(M53+O59+I62+O69+I71)</f>
        <v>0</v>
      </c>
      <c r="M73" s="96">
        <f>SUM(O53+I62+O69+I71)</f>
        <v>0</v>
      </c>
      <c r="N73" s="97"/>
      <c r="O73" s="98" t="str">
        <f>IF(M73&gt;N73,"NO","YES")</f>
        <v>YES</v>
      </c>
    </row>
    <row r="74" spans="1:18" x14ac:dyDescent="0.2">
      <c r="B74" s="99"/>
      <c r="G74" s="1"/>
      <c r="H74" s="1"/>
      <c r="I74" s="1"/>
      <c r="J74" s="1"/>
      <c r="K74" s="1"/>
      <c r="L74" s="1"/>
    </row>
    <row r="75" spans="1:18" x14ac:dyDescent="0.2">
      <c r="A75" s="107" t="s">
        <v>38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</row>
    <row r="76" spans="1:18" x14ac:dyDescent="0.2">
      <c r="A76" s="107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</row>
    <row r="77" spans="1:18" x14ac:dyDescent="0.2">
      <c r="B77" s="346"/>
      <c r="C77" s="346"/>
      <c r="D77" s="346"/>
      <c r="E77" s="346"/>
      <c r="F77" s="346"/>
      <c r="G77" s="346"/>
      <c r="H77" s="346"/>
      <c r="I77" s="346"/>
      <c r="J77" s="346"/>
      <c r="K77" s="346"/>
      <c r="L77" s="346"/>
      <c r="M77" s="346"/>
      <c r="N77" s="346"/>
      <c r="O77" s="346"/>
    </row>
    <row r="78" spans="1:18" x14ac:dyDescent="0.2">
      <c r="A78" s="347"/>
      <c r="B78" s="347"/>
      <c r="C78" s="347"/>
      <c r="D78" s="347"/>
      <c r="E78" s="347"/>
      <c r="F78" s="347"/>
      <c r="G78" s="347"/>
      <c r="H78" s="1"/>
      <c r="K78" s="101"/>
      <c r="L78" s="101"/>
      <c r="M78" s="165"/>
      <c r="N78" s="165"/>
    </row>
    <row r="79" spans="1:18" s="3" customFormat="1" ht="15" customHeight="1" x14ac:dyDescent="0.25">
      <c r="A79" s="374" t="s">
        <v>39</v>
      </c>
      <c r="B79" s="374"/>
      <c r="C79" s="374"/>
      <c r="D79" s="374" t="s">
        <v>40</v>
      </c>
      <c r="E79" s="374"/>
      <c r="F79" s="374"/>
      <c r="G79" s="374"/>
      <c r="I79" s="79"/>
      <c r="J79" s="79"/>
      <c r="K79" s="3" t="s">
        <v>41</v>
      </c>
      <c r="M79" s="79"/>
      <c r="N79" s="166" t="s">
        <v>40</v>
      </c>
      <c r="O79" s="79"/>
    </row>
    <row r="80" spans="1:18" ht="24" customHeight="1" x14ac:dyDescent="0.2">
      <c r="B80" s="1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</row>
    <row r="81" spans="2:13" ht="33.75" customHeight="1" x14ac:dyDescent="0.2">
      <c r="B81" s="1"/>
      <c r="G81" s="1"/>
      <c r="H81" s="102"/>
      <c r="I81" s="1"/>
      <c r="J81" s="1"/>
      <c r="K81" s="1"/>
      <c r="L81" s="1"/>
      <c r="M81" s="1"/>
    </row>
    <row r="82" spans="2:13" x14ac:dyDescent="0.2">
      <c r="B82" s="1"/>
      <c r="G82" s="1"/>
      <c r="H82" s="1"/>
      <c r="I82" s="1"/>
      <c r="J82" s="1"/>
      <c r="K82" s="1"/>
      <c r="L82" s="1"/>
      <c r="M82" s="1"/>
    </row>
    <row r="83" spans="2:13" x14ac:dyDescent="0.2">
      <c r="B83" s="1"/>
      <c r="G83" s="1"/>
      <c r="H83" s="1"/>
      <c r="I83" s="1"/>
      <c r="J83" s="1"/>
      <c r="K83" s="1"/>
      <c r="L83" s="1"/>
    </row>
    <row r="84" spans="2:13" x14ac:dyDescent="0.2">
      <c r="G84" s="1"/>
      <c r="H84" s="1"/>
      <c r="I84" s="1"/>
      <c r="J84" s="1"/>
      <c r="K84" s="1"/>
      <c r="L84" s="1"/>
    </row>
    <row r="85" spans="2:13" x14ac:dyDescent="0.2">
      <c r="G85" s="1"/>
      <c r="H85" s="1"/>
      <c r="I85" s="1"/>
      <c r="J85" s="1"/>
      <c r="K85" s="1"/>
      <c r="L85" s="1"/>
    </row>
    <row r="86" spans="2:13" x14ac:dyDescent="0.2">
      <c r="G86" s="1"/>
      <c r="H86" s="1"/>
      <c r="I86" s="1"/>
      <c r="J86" s="1"/>
      <c r="K86" s="1"/>
      <c r="L86" s="1"/>
    </row>
    <row r="87" spans="2:13" x14ac:dyDescent="0.2">
      <c r="G87" s="1"/>
      <c r="H87" s="1"/>
      <c r="I87" s="1"/>
      <c r="J87" s="1"/>
      <c r="K87" s="1"/>
      <c r="L87" s="1"/>
    </row>
  </sheetData>
  <sheetProtection algorithmName="SHA-512" hashValue="6sjfBGktUgG/22AuMKkzizuNqzw/FJCzZPKtPW83zmVgV800YZ5MBhxMP1W7gVl3VibHF+yjc6mLKiCUklk9Mg==" saltValue="nT0oZdAE1ePJBrTr1fa7xA==" spinCount="100000" sheet="1" objects="1" scenarios="1"/>
  <mergeCells count="40">
    <mergeCell ref="N4:N5"/>
    <mergeCell ref="O4:O5"/>
    <mergeCell ref="A11:A50"/>
    <mergeCell ref="A55:I55"/>
    <mergeCell ref="A1:O1"/>
    <mergeCell ref="A2:O2"/>
    <mergeCell ref="K3:L3"/>
    <mergeCell ref="A4:A5"/>
    <mergeCell ref="B4:D4"/>
    <mergeCell ref="G4:I4"/>
    <mergeCell ref="J4:J5"/>
    <mergeCell ref="K4:K5"/>
    <mergeCell ref="E4:E5"/>
    <mergeCell ref="F4:F5"/>
    <mergeCell ref="B56:H56"/>
    <mergeCell ref="B57:H57"/>
    <mergeCell ref="B58:H58"/>
    <mergeCell ref="L4:L5"/>
    <mergeCell ref="M4:M5"/>
    <mergeCell ref="B65:H65"/>
    <mergeCell ref="B66:H66"/>
    <mergeCell ref="B59:H59"/>
    <mergeCell ref="B60:H60"/>
    <mergeCell ref="B61:H61"/>
    <mergeCell ref="M63:N63"/>
    <mergeCell ref="A79:C79"/>
    <mergeCell ref="D79:G79"/>
    <mergeCell ref="M64:N64"/>
    <mergeCell ref="M68:N68"/>
    <mergeCell ref="M67:N67"/>
    <mergeCell ref="M66:N66"/>
    <mergeCell ref="M65:N65"/>
    <mergeCell ref="B70:H70"/>
    <mergeCell ref="B77:O77"/>
    <mergeCell ref="A78:C78"/>
    <mergeCell ref="D78:G78"/>
    <mergeCell ref="B67:H67"/>
    <mergeCell ref="B68:H68"/>
    <mergeCell ref="B69:H69"/>
    <mergeCell ref="A64:I64"/>
  </mergeCells>
  <conditionalFormatting sqref="O73">
    <cfRule type="cellIs" dxfId="3" priority="3" operator="equal">
      <formula>"NO"</formula>
    </cfRule>
    <cfRule type="cellIs" dxfId="2" priority="4" operator="equal">
      <formula>"YES"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FD77-D4FA-46B8-83D6-F337C2A5BFB1}">
  <dimension ref="A1:R122"/>
  <sheetViews>
    <sheetView topLeftCell="A72" zoomScaleNormal="100" workbookViewId="0">
      <selection activeCell="B92" sqref="B92:F92"/>
    </sheetView>
  </sheetViews>
  <sheetFormatPr defaultColWidth="8.85546875" defaultRowHeight="12" x14ac:dyDescent="0.2"/>
  <cols>
    <col min="1" max="1" width="28.42578125" style="1" customWidth="1"/>
    <col min="2" max="2" width="6.42578125" style="2" bestFit="1" customWidth="1"/>
    <col min="3" max="3" width="12.85546875" style="1" customWidth="1"/>
    <col min="4" max="4" width="13.28515625" style="1" customWidth="1"/>
    <col min="5" max="5" width="17.85546875" style="1" customWidth="1"/>
    <col min="6" max="6" width="14.85546875" style="1" customWidth="1"/>
    <col min="7" max="7" width="8.85546875" style="2"/>
    <col min="8" max="8" width="9.5703125" style="2" bestFit="1" customWidth="1"/>
    <col min="9" max="9" width="12.28515625" style="2" bestFit="1" customWidth="1"/>
    <col min="10" max="10" width="11.28515625" style="2" bestFit="1" customWidth="1"/>
    <col min="11" max="11" width="9.5703125" style="2" bestFit="1" customWidth="1"/>
    <col min="12" max="12" width="11.5703125" style="2" customWidth="1"/>
    <col min="13" max="13" width="18.140625" style="2" customWidth="1"/>
    <col min="14" max="14" width="16.28515625" style="2" customWidth="1"/>
    <col min="15" max="16" width="14.85546875" style="2" customWidth="1"/>
    <col min="17" max="17" width="19.7109375" style="2" customWidth="1"/>
    <col min="18" max="18" width="14.85546875" style="2" customWidth="1"/>
    <col min="19" max="19" width="18.5703125" style="1" customWidth="1"/>
    <col min="20" max="20" width="18.7109375" style="1" customWidth="1"/>
    <col min="21" max="16384" width="8.85546875" style="1"/>
  </cols>
  <sheetData>
    <row r="1" spans="1:18" ht="15" x14ac:dyDescent="0.2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</row>
    <row r="2" spans="1:18" ht="15" x14ac:dyDescent="0.2">
      <c r="A2" s="357" t="s">
        <v>42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</row>
    <row r="3" spans="1:18" ht="12.75" thickBot="1" x14ac:dyDescent="0.25">
      <c r="B3" s="1"/>
      <c r="G3" s="1"/>
      <c r="H3" s="1"/>
      <c r="I3" s="1"/>
      <c r="J3" s="1"/>
      <c r="K3" s="1"/>
      <c r="L3" s="1"/>
      <c r="M3" s="1"/>
      <c r="N3" s="358"/>
      <c r="O3" s="358"/>
      <c r="P3" s="1"/>
      <c r="Q3" s="1"/>
      <c r="R3" s="1"/>
    </row>
    <row r="4" spans="1:18" s="3" customFormat="1" ht="21" customHeight="1" x14ac:dyDescent="0.25">
      <c r="A4" s="359" t="s">
        <v>1</v>
      </c>
      <c r="B4" s="363" t="s">
        <v>2</v>
      </c>
      <c r="C4" s="364"/>
      <c r="D4" s="365"/>
      <c r="E4" s="361" t="s">
        <v>3</v>
      </c>
      <c r="F4" s="370" t="s">
        <v>43</v>
      </c>
      <c r="G4" s="363" t="s">
        <v>5</v>
      </c>
      <c r="H4" s="364"/>
      <c r="I4" s="365"/>
      <c r="J4" s="363" t="s">
        <v>44</v>
      </c>
      <c r="K4" s="364"/>
      <c r="L4" s="365"/>
      <c r="M4" s="359" t="s">
        <v>6</v>
      </c>
      <c r="N4" s="366" t="s">
        <v>7</v>
      </c>
      <c r="O4" s="366" t="s">
        <v>8</v>
      </c>
      <c r="P4" s="366" t="s">
        <v>9</v>
      </c>
      <c r="Q4" s="366" t="s">
        <v>10</v>
      </c>
      <c r="R4" s="368" t="s">
        <v>11</v>
      </c>
    </row>
    <row r="5" spans="1:18" ht="28.9" customHeight="1" thickBot="1" x14ac:dyDescent="0.25">
      <c r="A5" s="360"/>
      <c r="B5" s="4"/>
      <c r="C5" s="5" t="s">
        <v>12</v>
      </c>
      <c r="D5" s="6" t="s">
        <v>13</v>
      </c>
      <c r="E5" s="362"/>
      <c r="F5" s="371"/>
      <c r="G5" s="7" t="s">
        <v>14</v>
      </c>
      <c r="H5" s="8" t="s">
        <v>15</v>
      </c>
      <c r="I5" s="268" t="s">
        <v>16</v>
      </c>
      <c r="J5" s="7" t="s">
        <v>14</v>
      </c>
      <c r="K5" s="8" t="s">
        <v>15</v>
      </c>
      <c r="L5" s="268" t="s">
        <v>16</v>
      </c>
      <c r="M5" s="360"/>
      <c r="N5" s="367"/>
      <c r="O5" s="367"/>
      <c r="P5" s="367"/>
      <c r="Q5" s="367"/>
      <c r="R5" s="369"/>
    </row>
    <row r="6" spans="1:18" ht="12.75" thickBot="1" x14ac:dyDescent="0.25">
      <c r="A6" s="246" t="s">
        <v>45</v>
      </c>
      <c r="B6" s="247">
        <v>1</v>
      </c>
      <c r="C6" s="248"/>
      <c r="D6" s="249"/>
      <c r="E6" s="250" t="b">
        <v>0</v>
      </c>
      <c r="F6" s="251" t="b">
        <v>0</v>
      </c>
      <c r="G6" s="247"/>
      <c r="H6" s="252"/>
      <c r="I6" s="269">
        <f>G6*H6</f>
        <v>0</v>
      </c>
      <c r="J6" s="247"/>
      <c r="K6" s="252"/>
      <c r="L6" s="269">
        <f t="shared" ref="L6:L13" si="0">J6*K6</f>
        <v>0</v>
      </c>
      <c r="M6" s="253"/>
      <c r="N6" s="254"/>
      <c r="O6" s="254"/>
      <c r="P6" s="255">
        <f>I6+L6+M6+N6</f>
        <v>0</v>
      </c>
      <c r="Q6" s="256">
        <v>0.2</v>
      </c>
      <c r="R6" s="255">
        <f t="shared" ref="R6:R11" si="1">IF(E6="YES",(P6*Q6/2),(P6*Q6))</f>
        <v>0</v>
      </c>
    </row>
    <row r="7" spans="1:18" x14ac:dyDescent="0.2">
      <c r="A7" s="117" t="s">
        <v>46</v>
      </c>
      <c r="B7" s="118">
        <v>1</v>
      </c>
      <c r="C7" s="119"/>
      <c r="D7" s="120"/>
      <c r="E7" s="216" t="b">
        <v>0</v>
      </c>
      <c r="F7" s="222" t="b">
        <v>0</v>
      </c>
      <c r="G7" s="118"/>
      <c r="H7" s="121"/>
      <c r="I7" s="270">
        <f t="shared" ref="I7:I86" si="2">G7*H7</f>
        <v>0</v>
      </c>
      <c r="J7" s="118"/>
      <c r="K7" s="121"/>
      <c r="L7" s="270">
        <f t="shared" si="0"/>
        <v>0</v>
      </c>
      <c r="M7" s="122"/>
      <c r="N7" s="123"/>
      <c r="O7" s="123"/>
      <c r="P7" s="124">
        <f t="shared" ref="P7:P86" si="3">I7+L7+M7+N7</f>
        <v>0</v>
      </c>
      <c r="Q7" s="125">
        <v>0.5</v>
      </c>
      <c r="R7" s="124">
        <f t="shared" si="1"/>
        <v>0</v>
      </c>
    </row>
    <row r="8" spans="1:18" ht="12.75" thickBot="1" x14ac:dyDescent="0.25">
      <c r="A8" s="108" t="s">
        <v>46</v>
      </c>
      <c r="B8" s="109">
        <v>2</v>
      </c>
      <c r="C8" s="110"/>
      <c r="D8" s="111"/>
      <c r="E8" s="217" t="b">
        <v>0</v>
      </c>
      <c r="F8" s="223" t="b">
        <v>0</v>
      </c>
      <c r="G8" s="109"/>
      <c r="H8" s="112"/>
      <c r="I8" s="271">
        <f t="shared" si="2"/>
        <v>0</v>
      </c>
      <c r="J8" s="109"/>
      <c r="K8" s="112"/>
      <c r="L8" s="271">
        <f t="shared" si="0"/>
        <v>0</v>
      </c>
      <c r="M8" s="113"/>
      <c r="N8" s="114"/>
      <c r="O8" s="114"/>
      <c r="P8" s="115">
        <f t="shared" si="3"/>
        <v>0</v>
      </c>
      <c r="Q8" s="116">
        <v>0.5</v>
      </c>
      <c r="R8" s="115">
        <f t="shared" si="1"/>
        <v>0</v>
      </c>
    </row>
    <row r="9" spans="1:18" ht="12.75" thickBot="1" x14ac:dyDescent="0.25">
      <c r="A9" s="257" t="s">
        <v>47</v>
      </c>
      <c r="B9" s="258">
        <v>1</v>
      </c>
      <c r="C9" s="259"/>
      <c r="D9" s="260"/>
      <c r="E9" s="261" t="b">
        <v>0</v>
      </c>
      <c r="F9" s="262" t="b">
        <v>0</v>
      </c>
      <c r="G9" s="258"/>
      <c r="H9" s="263"/>
      <c r="I9" s="272">
        <f>G9*H9</f>
        <v>0</v>
      </c>
      <c r="J9" s="258"/>
      <c r="K9" s="263"/>
      <c r="L9" s="272">
        <f t="shared" ref="L9:L11" si="4">J9*K9</f>
        <v>0</v>
      </c>
      <c r="M9" s="264"/>
      <c r="N9" s="265"/>
      <c r="O9" s="265"/>
      <c r="P9" s="266">
        <f>I9+L9+M9+N9</f>
        <v>0</v>
      </c>
      <c r="Q9" s="267">
        <v>0.2</v>
      </c>
      <c r="R9" s="266">
        <f t="shared" si="1"/>
        <v>0</v>
      </c>
    </row>
    <row r="10" spans="1:18" x14ac:dyDescent="0.2">
      <c r="A10" s="126" t="s">
        <v>48</v>
      </c>
      <c r="B10" s="127">
        <v>1</v>
      </c>
      <c r="C10" s="128"/>
      <c r="D10" s="129"/>
      <c r="E10" s="218" t="b">
        <v>0</v>
      </c>
      <c r="F10" s="224" t="b">
        <v>0</v>
      </c>
      <c r="G10" s="127"/>
      <c r="H10" s="130"/>
      <c r="I10" s="273">
        <f t="shared" ref="I10:I11" si="5">G10*H10</f>
        <v>0</v>
      </c>
      <c r="J10" s="127"/>
      <c r="K10" s="130"/>
      <c r="L10" s="273">
        <f t="shared" si="4"/>
        <v>0</v>
      </c>
      <c r="M10" s="131"/>
      <c r="N10" s="132"/>
      <c r="O10" s="132"/>
      <c r="P10" s="133">
        <f t="shared" ref="P10:P11" si="6">I10+L10+M10+N10</f>
        <v>0</v>
      </c>
      <c r="Q10" s="134">
        <v>0.5</v>
      </c>
      <c r="R10" s="133">
        <f t="shared" si="1"/>
        <v>0</v>
      </c>
    </row>
    <row r="11" spans="1:18" ht="12.75" thickBot="1" x14ac:dyDescent="0.25">
      <c r="A11" s="10" t="s">
        <v>48</v>
      </c>
      <c r="B11" s="11">
        <v>2</v>
      </c>
      <c r="C11" s="12"/>
      <c r="D11" s="13"/>
      <c r="E11" s="219" t="b">
        <v>0</v>
      </c>
      <c r="F11" s="225" t="b">
        <v>0</v>
      </c>
      <c r="G11" s="11"/>
      <c r="H11" s="14"/>
      <c r="I11" s="274">
        <f t="shared" si="5"/>
        <v>0</v>
      </c>
      <c r="J11" s="11"/>
      <c r="K11" s="14"/>
      <c r="L11" s="274">
        <f t="shared" si="4"/>
        <v>0</v>
      </c>
      <c r="M11" s="15"/>
      <c r="N11" s="16"/>
      <c r="O11" s="16"/>
      <c r="P11" s="17">
        <f t="shared" si="6"/>
        <v>0</v>
      </c>
      <c r="Q11" s="18">
        <v>0.5</v>
      </c>
      <c r="R11" s="17">
        <f t="shared" si="1"/>
        <v>0</v>
      </c>
    </row>
    <row r="12" spans="1:18" ht="12.75" thickBot="1" x14ac:dyDescent="0.25">
      <c r="A12" s="19" t="s">
        <v>19</v>
      </c>
      <c r="B12" s="20">
        <v>1</v>
      </c>
      <c r="C12" s="21"/>
      <c r="D12" s="22"/>
      <c r="E12" s="220" t="b">
        <v>0</v>
      </c>
      <c r="F12" s="226" t="b">
        <v>0</v>
      </c>
      <c r="G12" s="20"/>
      <c r="H12" s="23"/>
      <c r="I12" s="275">
        <v>0</v>
      </c>
      <c r="J12" s="20"/>
      <c r="K12" s="23"/>
      <c r="L12" s="275">
        <f t="shared" si="0"/>
        <v>0</v>
      </c>
      <c r="M12" s="25"/>
      <c r="N12" s="26"/>
      <c r="O12" s="26"/>
      <c r="P12" s="27">
        <f t="shared" si="3"/>
        <v>0</v>
      </c>
      <c r="Q12" s="28">
        <v>0.2</v>
      </c>
      <c r="R12" s="27">
        <f>P12*Q12</f>
        <v>0</v>
      </c>
    </row>
    <row r="13" spans="1:18" x14ac:dyDescent="0.2">
      <c r="A13" s="335" t="s">
        <v>20</v>
      </c>
      <c r="B13" s="302">
        <v>1</v>
      </c>
      <c r="C13" s="303"/>
      <c r="D13" s="304"/>
      <c r="E13" s="305" t="b">
        <v>0</v>
      </c>
      <c r="F13" s="306" t="b">
        <v>0</v>
      </c>
      <c r="G13" s="302"/>
      <c r="H13" s="307"/>
      <c r="I13" s="308">
        <f t="shared" ref="I13" si="7">G13*H13</f>
        <v>0</v>
      </c>
      <c r="J13" s="302"/>
      <c r="K13" s="307"/>
      <c r="L13" s="308">
        <f t="shared" si="0"/>
        <v>0</v>
      </c>
      <c r="M13" s="309"/>
      <c r="N13" s="310"/>
      <c r="O13" s="310"/>
      <c r="P13" s="311">
        <f t="shared" si="3"/>
        <v>0</v>
      </c>
      <c r="Q13" s="312">
        <v>0</v>
      </c>
      <c r="R13" s="311">
        <f>P13*Q13</f>
        <v>0</v>
      </c>
    </row>
    <row r="14" spans="1:18" ht="15" customHeight="1" x14ac:dyDescent="0.2">
      <c r="A14" s="336"/>
      <c r="B14" s="313">
        <v>2</v>
      </c>
      <c r="C14" s="314"/>
      <c r="D14" s="315"/>
      <c r="E14" s="316" t="b">
        <v>0</v>
      </c>
      <c r="F14" s="317" t="b">
        <v>0</v>
      </c>
      <c r="G14" s="313"/>
      <c r="H14" s="318"/>
      <c r="I14" s="319">
        <f t="shared" ref="I14:I16" si="8">G14*H14</f>
        <v>0</v>
      </c>
      <c r="J14" s="313"/>
      <c r="K14" s="318"/>
      <c r="L14" s="319">
        <f t="shared" ref="L14:L16" si="9">J14*K14</f>
        <v>0</v>
      </c>
      <c r="M14" s="320"/>
      <c r="N14" s="321"/>
      <c r="O14" s="321"/>
      <c r="P14" s="322">
        <f t="shared" ref="P14:P16" si="10">I14+L14+M14+N14</f>
        <v>0</v>
      </c>
      <c r="Q14" s="323">
        <v>0</v>
      </c>
      <c r="R14" s="322">
        <f t="shared" ref="R14:R16" si="11">P14*Q14</f>
        <v>0</v>
      </c>
    </row>
    <row r="15" spans="1:18" ht="15" customHeight="1" x14ac:dyDescent="0.2">
      <c r="A15" s="336"/>
      <c r="B15" s="313">
        <v>3</v>
      </c>
      <c r="C15" s="314"/>
      <c r="D15" s="315"/>
      <c r="E15" s="316" t="b">
        <v>0</v>
      </c>
      <c r="F15" s="317" t="b">
        <v>0</v>
      </c>
      <c r="G15" s="313"/>
      <c r="H15" s="318"/>
      <c r="I15" s="319">
        <f t="shared" si="8"/>
        <v>0</v>
      </c>
      <c r="J15" s="313"/>
      <c r="K15" s="318"/>
      <c r="L15" s="319">
        <f t="shared" si="9"/>
        <v>0</v>
      </c>
      <c r="M15" s="320"/>
      <c r="N15" s="321"/>
      <c r="O15" s="321"/>
      <c r="P15" s="322">
        <f t="shared" si="10"/>
        <v>0</v>
      </c>
      <c r="Q15" s="323">
        <v>0</v>
      </c>
      <c r="R15" s="322">
        <f t="shared" si="11"/>
        <v>0</v>
      </c>
    </row>
    <row r="16" spans="1:18" ht="15.75" customHeight="1" thickBot="1" x14ac:dyDescent="0.25">
      <c r="A16" s="337"/>
      <c r="B16" s="324">
        <v>4</v>
      </c>
      <c r="C16" s="325"/>
      <c r="D16" s="326"/>
      <c r="E16" s="327" t="b">
        <v>0</v>
      </c>
      <c r="F16" s="328" t="b">
        <v>0</v>
      </c>
      <c r="G16" s="324"/>
      <c r="H16" s="329"/>
      <c r="I16" s="330">
        <f t="shared" si="8"/>
        <v>0</v>
      </c>
      <c r="J16" s="324"/>
      <c r="K16" s="329"/>
      <c r="L16" s="330">
        <f t="shared" si="9"/>
        <v>0</v>
      </c>
      <c r="M16" s="331"/>
      <c r="N16" s="332"/>
      <c r="O16" s="332"/>
      <c r="P16" s="333">
        <f t="shared" si="10"/>
        <v>0</v>
      </c>
      <c r="Q16" s="334">
        <v>0</v>
      </c>
      <c r="R16" s="333">
        <f t="shared" si="11"/>
        <v>0</v>
      </c>
    </row>
    <row r="17" spans="1:18" x14ac:dyDescent="0.2">
      <c r="A17" s="352" t="s">
        <v>2</v>
      </c>
      <c r="B17" s="39">
        <v>1</v>
      </c>
      <c r="C17" s="40"/>
      <c r="D17" s="41"/>
      <c r="E17" s="221" t="b">
        <v>0</v>
      </c>
      <c r="F17" s="227" t="b">
        <v>0</v>
      </c>
      <c r="G17" s="39"/>
      <c r="H17" s="42"/>
      <c r="I17" s="276">
        <f t="shared" si="2"/>
        <v>0</v>
      </c>
      <c r="J17" s="39"/>
      <c r="K17" s="42"/>
      <c r="L17" s="276">
        <f>J17*K17</f>
        <v>0</v>
      </c>
      <c r="M17" s="43"/>
      <c r="N17" s="44"/>
      <c r="O17" s="44"/>
      <c r="P17" s="45">
        <f t="shared" si="3"/>
        <v>0</v>
      </c>
      <c r="Q17" s="46">
        <f t="shared" ref="Q17:Q86" si="12">IF(E17,50%,100%)</f>
        <v>1</v>
      </c>
      <c r="R17" s="45">
        <f>P17*Q17</f>
        <v>0</v>
      </c>
    </row>
    <row r="18" spans="1:18" x14ac:dyDescent="0.2">
      <c r="A18" s="352"/>
      <c r="B18" s="47">
        <v>2</v>
      </c>
      <c r="C18" s="48"/>
      <c r="D18" s="49"/>
      <c r="E18" s="221" t="b">
        <v>0</v>
      </c>
      <c r="F18" s="227" t="b">
        <v>0</v>
      </c>
      <c r="G18" s="47"/>
      <c r="H18" s="50"/>
      <c r="I18" s="277">
        <f>G18*H18</f>
        <v>0</v>
      </c>
      <c r="J18" s="47"/>
      <c r="K18" s="50"/>
      <c r="L18" s="276">
        <f t="shared" ref="L18:L86" si="13">J18*K18</f>
        <v>0</v>
      </c>
      <c r="M18" s="43"/>
      <c r="N18" s="44"/>
      <c r="O18" s="44"/>
      <c r="P18" s="45">
        <f t="shared" si="3"/>
        <v>0</v>
      </c>
      <c r="Q18" s="46">
        <f t="shared" si="12"/>
        <v>1</v>
      </c>
      <c r="R18" s="45">
        <f t="shared" ref="R18:R86" si="14">P18*Q18</f>
        <v>0</v>
      </c>
    </row>
    <row r="19" spans="1:18" x14ac:dyDescent="0.2">
      <c r="A19" s="352"/>
      <c r="B19" s="47">
        <v>3</v>
      </c>
      <c r="C19" s="48"/>
      <c r="D19" s="49"/>
      <c r="E19" s="221" t="b">
        <v>0</v>
      </c>
      <c r="F19" s="227" t="b">
        <v>0</v>
      </c>
      <c r="G19" s="47"/>
      <c r="H19" s="50"/>
      <c r="I19" s="277">
        <f t="shared" si="2"/>
        <v>0</v>
      </c>
      <c r="J19" s="47"/>
      <c r="K19" s="50"/>
      <c r="L19" s="276">
        <f t="shared" si="13"/>
        <v>0</v>
      </c>
      <c r="M19" s="43"/>
      <c r="N19" s="44"/>
      <c r="O19" s="44"/>
      <c r="P19" s="45">
        <f t="shared" si="3"/>
        <v>0</v>
      </c>
      <c r="Q19" s="46">
        <f t="shared" si="12"/>
        <v>1</v>
      </c>
      <c r="R19" s="45">
        <f t="shared" si="14"/>
        <v>0</v>
      </c>
    </row>
    <row r="20" spans="1:18" x14ac:dyDescent="0.2">
      <c r="A20" s="352"/>
      <c r="B20" s="47">
        <v>4</v>
      </c>
      <c r="C20" s="48"/>
      <c r="D20" s="49"/>
      <c r="E20" s="221" t="b">
        <v>0</v>
      </c>
      <c r="F20" s="227" t="b">
        <v>0</v>
      </c>
      <c r="G20" s="47"/>
      <c r="H20" s="50"/>
      <c r="I20" s="277">
        <f t="shared" si="2"/>
        <v>0</v>
      </c>
      <c r="J20" s="47"/>
      <c r="K20" s="50"/>
      <c r="L20" s="276">
        <f t="shared" si="13"/>
        <v>0</v>
      </c>
      <c r="M20" s="43"/>
      <c r="N20" s="44"/>
      <c r="O20" s="44"/>
      <c r="P20" s="45">
        <f>I20+L20+M20+N20</f>
        <v>0</v>
      </c>
      <c r="Q20" s="46">
        <f t="shared" si="12"/>
        <v>1</v>
      </c>
      <c r="R20" s="45">
        <f t="shared" si="14"/>
        <v>0</v>
      </c>
    </row>
    <row r="21" spans="1:18" x14ac:dyDescent="0.2">
      <c r="A21" s="352"/>
      <c r="B21" s="47">
        <v>5</v>
      </c>
      <c r="C21" s="48"/>
      <c r="D21" s="49"/>
      <c r="E21" s="221" t="b">
        <v>0</v>
      </c>
      <c r="F21" s="227" t="b">
        <v>0</v>
      </c>
      <c r="G21" s="47"/>
      <c r="H21" s="50"/>
      <c r="I21" s="277">
        <f t="shared" si="2"/>
        <v>0</v>
      </c>
      <c r="J21" s="47"/>
      <c r="K21" s="50"/>
      <c r="L21" s="276">
        <f t="shared" si="13"/>
        <v>0</v>
      </c>
      <c r="M21" s="43"/>
      <c r="N21" s="44"/>
      <c r="O21" s="44"/>
      <c r="P21" s="45">
        <f t="shared" si="3"/>
        <v>0</v>
      </c>
      <c r="Q21" s="46">
        <f t="shared" si="12"/>
        <v>1</v>
      </c>
      <c r="R21" s="45">
        <f t="shared" si="14"/>
        <v>0</v>
      </c>
    </row>
    <row r="22" spans="1:18" x14ac:dyDescent="0.2">
      <c r="A22" s="352"/>
      <c r="B22" s="47">
        <v>6</v>
      </c>
      <c r="C22" s="48"/>
      <c r="D22" s="49"/>
      <c r="E22" s="221" t="b">
        <v>0</v>
      </c>
      <c r="F22" s="227" t="b">
        <v>0</v>
      </c>
      <c r="G22" s="47"/>
      <c r="H22" s="50"/>
      <c r="I22" s="277">
        <f t="shared" si="2"/>
        <v>0</v>
      </c>
      <c r="J22" s="47"/>
      <c r="K22" s="50"/>
      <c r="L22" s="276">
        <f t="shared" si="13"/>
        <v>0</v>
      </c>
      <c r="M22" s="43"/>
      <c r="N22" s="44"/>
      <c r="O22" s="44"/>
      <c r="P22" s="45">
        <f t="shared" si="3"/>
        <v>0</v>
      </c>
      <c r="Q22" s="46">
        <f t="shared" si="12"/>
        <v>1</v>
      </c>
      <c r="R22" s="45">
        <f t="shared" si="14"/>
        <v>0</v>
      </c>
    </row>
    <row r="23" spans="1:18" x14ac:dyDescent="0.2">
      <c r="A23" s="352"/>
      <c r="B23" s="47">
        <v>7</v>
      </c>
      <c r="C23" s="48"/>
      <c r="D23" s="49"/>
      <c r="E23" s="221" t="b">
        <v>0</v>
      </c>
      <c r="F23" s="227" t="b">
        <v>0</v>
      </c>
      <c r="G23" s="47"/>
      <c r="H23" s="50"/>
      <c r="I23" s="277">
        <f t="shared" si="2"/>
        <v>0</v>
      </c>
      <c r="J23" s="47"/>
      <c r="K23" s="50"/>
      <c r="L23" s="276">
        <f t="shared" si="13"/>
        <v>0</v>
      </c>
      <c r="M23" s="43"/>
      <c r="N23" s="44"/>
      <c r="O23" s="44"/>
      <c r="P23" s="45">
        <f t="shared" si="3"/>
        <v>0</v>
      </c>
      <c r="Q23" s="46">
        <f t="shared" si="12"/>
        <v>1</v>
      </c>
      <c r="R23" s="45">
        <f t="shared" si="14"/>
        <v>0</v>
      </c>
    </row>
    <row r="24" spans="1:18" x14ac:dyDescent="0.2">
      <c r="A24" s="352"/>
      <c r="B24" s="47">
        <v>8</v>
      </c>
      <c r="C24" s="48"/>
      <c r="D24" s="49"/>
      <c r="E24" s="221" t="b">
        <v>0</v>
      </c>
      <c r="F24" s="227" t="b">
        <v>0</v>
      </c>
      <c r="G24" s="47"/>
      <c r="H24" s="50"/>
      <c r="I24" s="277">
        <f t="shared" si="2"/>
        <v>0</v>
      </c>
      <c r="J24" s="47"/>
      <c r="K24" s="50"/>
      <c r="L24" s="276">
        <f t="shared" si="13"/>
        <v>0</v>
      </c>
      <c r="M24" s="43"/>
      <c r="N24" s="44"/>
      <c r="O24" s="44"/>
      <c r="P24" s="45">
        <f t="shared" si="3"/>
        <v>0</v>
      </c>
      <c r="Q24" s="46">
        <f t="shared" si="12"/>
        <v>1</v>
      </c>
      <c r="R24" s="45">
        <f t="shared" si="14"/>
        <v>0</v>
      </c>
    </row>
    <row r="25" spans="1:18" x14ac:dyDescent="0.2">
      <c r="A25" s="352"/>
      <c r="B25" s="47">
        <v>9</v>
      </c>
      <c r="C25" s="48"/>
      <c r="D25" s="49"/>
      <c r="E25" s="221" t="b">
        <v>0</v>
      </c>
      <c r="F25" s="227" t="b">
        <v>0</v>
      </c>
      <c r="G25" s="47"/>
      <c r="H25" s="50"/>
      <c r="I25" s="277">
        <f t="shared" si="2"/>
        <v>0</v>
      </c>
      <c r="J25" s="47"/>
      <c r="K25" s="50"/>
      <c r="L25" s="276">
        <f t="shared" si="13"/>
        <v>0</v>
      </c>
      <c r="M25" s="43"/>
      <c r="N25" s="44"/>
      <c r="O25" s="44"/>
      <c r="P25" s="45">
        <f t="shared" si="3"/>
        <v>0</v>
      </c>
      <c r="Q25" s="46">
        <f t="shared" si="12"/>
        <v>1</v>
      </c>
      <c r="R25" s="45">
        <f t="shared" si="14"/>
        <v>0</v>
      </c>
    </row>
    <row r="26" spans="1:18" x14ac:dyDescent="0.2">
      <c r="A26" s="352"/>
      <c r="B26" s="47">
        <v>10</v>
      </c>
      <c r="C26" s="48"/>
      <c r="D26" s="49"/>
      <c r="E26" s="221" t="b">
        <v>0</v>
      </c>
      <c r="F26" s="227" t="b">
        <v>0</v>
      </c>
      <c r="G26" s="47"/>
      <c r="H26" s="50"/>
      <c r="I26" s="277">
        <f t="shared" si="2"/>
        <v>0</v>
      </c>
      <c r="J26" s="47"/>
      <c r="K26" s="50"/>
      <c r="L26" s="276">
        <f t="shared" si="13"/>
        <v>0</v>
      </c>
      <c r="M26" s="43"/>
      <c r="N26" s="44"/>
      <c r="O26" s="44"/>
      <c r="P26" s="45">
        <f t="shared" si="3"/>
        <v>0</v>
      </c>
      <c r="Q26" s="46">
        <f t="shared" si="12"/>
        <v>1</v>
      </c>
      <c r="R26" s="45">
        <f t="shared" si="14"/>
        <v>0</v>
      </c>
    </row>
    <row r="27" spans="1:18" x14ac:dyDescent="0.2">
      <c r="A27" s="352"/>
      <c r="B27" s="47">
        <v>11</v>
      </c>
      <c r="C27" s="48"/>
      <c r="D27" s="49"/>
      <c r="E27" s="221" t="b">
        <v>0</v>
      </c>
      <c r="F27" s="227" t="b">
        <v>0</v>
      </c>
      <c r="G27" s="47"/>
      <c r="H27" s="50"/>
      <c r="I27" s="277">
        <f t="shared" si="2"/>
        <v>0</v>
      </c>
      <c r="J27" s="47"/>
      <c r="K27" s="50"/>
      <c r="L27" s="276">
        <f t="shared" si="13"/>
        <v>0</v>
      </c>
      <c r="M27" s="43"/>
      <c r="N27" s="44"/>
      <c r="O27" s="44"/>
      <c r="P27" s="45">
        <f t="shared" si="3"/>
        <v>0</v>
      </c>
      <c r="Q27" s="46">
        <f t="shared" si="12"/>
        <v>1</v>
      </c>
      <c r="R27" s="45">
        <f t="shared" si="14"/>
        <v>0</v>
      </c>
    </row>
    <row r="28" spans="1:18" x14ac:dyDescent="0.2">
      <c r="A28" s="352"/>
      <c r="B28" s="47">
        <v>12</v>
      </c>
      <c r="C28" s="48"/>
      <c r="D28" s="49"/>
      <c r="E28" s="221" t="b">
        <v>0</v>
      </c>
      <c r="F28" s="227" t="b">
        <v>0</v>
      </c>
      <c r="G28" s="47"/>
      <c r="H28" s="50"/>
      <c r="I28" s="277">
        <f t="shared" si="2"/>
        <v>0</v>
      </c>
      <c r="J28" s="47"/>
      <c r="K28" s="50"/>
      <c r="L28" s="276">
        <f t="shared" si="13"/>
        <v>0</v>
      </c>
      <c r="M28" s="43"/>
      <c r="N28" s="44"/>
      <c r="O28" s="44"/>
      <c r="P28" s="45">
        <f t="shared" si="3"/>
        <v>0</v>
      </c>
      <c r="Q28" s="46">
        <f t="shared" si="12"/>
        <v>1</v>
      </c>
      <c r="R28" s="45">
        <f t="shared" si="14"/>
        <v>0</v>
      </c>
    </row>
    <row r="29" spans="1:18" x14ac:dyDescent="0.2">
      <c r="A29" s="352"/>
      <c r="B29" s="47">
        <v>13</v>
      </c>
      <c r="C29" s="48"/>
      <c r="D29" s="49"/>
      <c r="E29" s="221" t="b">
        <v>0</v>
      </c>
      <c r="F29" s="227" t="b">
        <v>0</v>
      </c>
      <c r="G29" s="47"/>
      <c r="H29" s="50"/>
      <c r="I29" s="277">
        <f t="shared" si="2"/>
        <v>0</v>
      </c>
      <c r="J29" s="47"/>
      <c r="K29" s="50"/>
      <c r="L29" s="276">
        <f t="shared" si="13"/>
        <v>0</v>
      </c>
      <c r="M29" s="43"/>
      <c r="N29" s="44"/>
      <c r="O29" s="44"/>
      <c r="P29" s="45">
        <f t="shared" si="3"/>
        <v>0</v>
      </c>
      <c r="Q29" s="46">
        <f t="shared" si="12"/>
        <v>1</v>
      </c>
      <c r="R29" s="45">
        <f t="shared" si="14"/>
        <v>0</v>
      </c>
    </row>
    <row r="30" spans="1:18" x14ac:dyDescent="0.2">
      <c r="A30" s="352"/>
      <c r="B30" s="47">
        <v>14</v>
      </c>
      <c r="C30" s="48"/>
      <c r="D30" s="49"/>
      <c r="E30" s="221" t="b">
        <v>0</v>
      </c>
      <c r="F30" s="227" t="b">
        <v>0</v>
      </c>
      <c r="G30" s="47"/>
      <c r="H30" s="50"/>
      <c r="I30" s="277">
        <f t="shared" si="2"/>
        <v>0</v>
      </c>
      <c r="J30" s="47"/>
      <c r="K30" s="50"/>
      <c r="L30" s="276">
        <f t="shared" si="13"/>
        <v>0</v>
      </c>
      <c r="M30" s="43"/>
      <c r="N30" s="44"/>
      <c r="O30" s="44"/>
      <c r="P30" s="45">
        <f t="shared" si="3"/>
        <v>0</v>
      </c>
      <c r="Q30" s="46">
        <f t="shared" si="12"/>
        <v>1</v>
      </c>
      <c r="R30" s="45">
        <f t="shared" si="14"/>
        <v>0</v>
      </c>
    </row>
    <row r="31" spans="1:18" x14ac:dyDescent="0.2">
      <c r="A31" s="352"/>
      <c r="B31" s="47">
        <v>15</v>
      </c>
      <c r="C31" s="48"/>
      <c r="D31" s="49"/>
      <c r="E31" s="221" t="b">
        <v>0</v>
      </c>
      <c r="F31" s="227" t="b">
        <v>0</v>
      </c>
      <c r="G31" s="47"/>
      <c r="H31" s="50"/>
      <c r="I31" s="277">
        <f t="shared" si="2"/>
        <v>0</v>
      </c>
      <c r="J31" s="47"/>
      <c r="K31" s="50"/>
      <c r="L31" s="276">
        <f t="shared" si="13"/>
        <v>0</v>
      </c>
      <c r="M31" s="43"/>
      <c r="N31" s="44"/>
      <c r="O31" s="44"/>
      <c r="P31" s="45">
        <f t="shared" si="3"/>
        <v>0</v>
      </c>
      <c r="Q31" s="46">
        <f t="shared" si="12"/>
        <v>1</v>
      </c>
      <c r="R31" s="45">
        <f t="shared" si="14"/>
        <v>0</v>
      </c>
    </row>
    <row r="32" spans="1:18" x14ac:dyDescent="0.2">
      <c r="A32" s="352"/>
      <c r="B32" s="47">
        <v>16</v>
      </c>
      <c r="C32" s="48"/>
      <c r="D32" s="49"/>
      <c r="E32" s="221" t="b">
        <v>0</v>
      </c>
      <c r="F32" s="227" t="b">
        <v>0</v>
      </c>
      <c r="G32" s="47"/>
      <c r="H32" s="50"/>
      <c r="I32" s="277">
        <f t="shared" si="2"/>
        <v>0</v>
      </c>
      <c r="J32" s="47"/>
      <c r="K32" s="50"/>
      <c r="L32" s="276">
        <f t="shared" si="13"/>
        <v>0</v>
      </c>
      <c r="M32" s="43"/>
      <c r="N32" s="44"/>
      <c r="O32" s="44"/>
      <c r="P32" s="45">
        <f t="shared" si="3"/>
        <v>0</v>
      </c>
      <c r="Q32" s="46">
        <f t="shared" si="12"/>
        <v>1</v>
      </c>
      <c r="R32" s="45">
        <f t="shared" si="14"/>
        <v>0</v>
      </c>
    </row>
    <row r="33" spans="1:18" x14ac:dyDescent="0.2">
      <c r="A33" s="352"/>
      <c r="B33" s="47">
        <v>17</v>
      </c>
      <c r="C33" s="48"/>
      <c r="D33" s="49"/>
      <c r="E33" s="221" t="b">
        <v>0</v>
      </c>
      <c r="F33" s="227" t="b">
        <v>0</v>
      </c>
      <c r="G33" s="47"/>
      <c r="H33" s="50"/>
      <c r="I33" s="277">
        <f t="shared" si="2"/>
        <v>0</v>
      </c>
      <c r="J33" s="47"/>
      <c r="K33" s="50"/>
      <c r="L33" s="276">
        <f t="shared" si="13"/>
        <v>0</v>
      </c>
      <c r="M33" s="43"/>
      <c r="N33" s="44"/>
      <c r="O33" s="44"/>
      <c r="P33" s="45">
        <f t="shared" si="3"/>
        <v>0</v>
      </c>
      <c r="Q33" s="46">
        <f t="shared" si="12"/>
        <v>1</v>
      </c>
      <c r="R33" s="45">
        <f t="shared" si="14"/>
        <v>0</v>
      </c>
    </row>
    <row r="34" spans="1:18" x14ac:dyDescent="0.2">
      <c r="A34" s="352"/>
      <c r="B34" s="47">
        <v>18</v>
      </c>
      <c r="C34" s="48"/>
      <c r="D34" s="49"/>
      <c r="E34" s="221" t="b">
        <v>0</v>
      </c>
      <c r="F34" s="227" t="b">
        <v>0</v>
      </c>
      <c r="G34" s="47"/>
      <c r="H34" s="50"/>
      <c r="I34" s="277">
        <f t="shared" si="2"/>
        <v>0</v>
      </c>
      <c r="J34" s="47"/>
      <c r="K34" s="50"/>
      <c r="L34" s="276">
        <f t="shared" si="13"/>
        <v>0</v>
      </c>
      <c r="M34" s="43"/>
      <c r="N34" s="44"/>
      <c r="O34" s="44"/>
      <c r="P34" s="45">
        <f t="shared" si="3"/>
        <v>0</v>
      </c>
      <c r="Q34" s="46">
        <f t="shared" si="12"/>
        <v>1</v>
      </c>
      <c r="R34" s="45">
        <f t="shared" si="14"/>
        <v>0</v>
      </c>
    </row>
    <row r="35" spans="1:18" x14ac:dyDescent="0.2">
      <c r="A35" s="352"/>
      <c r="B35" s="47">
        <v>19</v>
      </c>
      <c r="C35" s="48"/>
      <c r="D35" s="49"/>
      <c r="E35" s="221" t="b">
        <v>0</v>
      </c>
      <c r="F35" s="227" t="b">
        <v>0</v>
      </c>
      <c r="G35" s="47"/>
      <c r="H35" s="50"/>
      <c r="I35" s="277">
        <f t="shared" si="2"/>
        <v>0</v>
      </c>
      <c r="J35" s="47"/>
      <c r="K35" s="50"/>
      <c r="L35" s="276">
        <f t="shared" si="13"/>
        <v>0</v>
      </c>
      <c r="M35" s="43"/>
      <c r="N35" s="44"/>
      <c r="O35" s="44"/>
      <c r="P35" s="45">
        <f t="shared" si="3"/>
        <v>0</v>
      </c>
      <c r="Q35" s="46">
        <f t="shared" si="12"/>
        <v>1</v>
      </c>
      <c r="R35" s="45">
        <f t="shared" si="14"/>
        <v>0</v>
      </c>
    </row>
    <row r="36" spans="1:18" x14ac:dyDescent="0.2">
      <c r="A36" s="352"/>
      <c r="B36" s="47">
        <v>20</v>
      </c>
      <c r="C36" s="48"/>
      <c r="D36" s="49"/>
      <c r="E36" s="221" t="b">
        <v>0</v>
      </c>
      <c r="F36" s="227" t="b">
        <v>0</v>
      </c>
      <c r="G36" s="47"/>
      <c r="H36" s="50"/>
      <c r="I36" s="277">
        <f t="shared" si="2"/>
        <v>0</v>
      </c>
      <c r="J36" s="47"/>
      <c r="K36" s="50"/>
      <c r="L36" s="276">
        <f t="shared" si="13"/>
        <v>0</v>
      </c>
      <c r="M36" s="43"/>
      <c r="N36" s="44"/>
      <c r="O36" s="44"/>
      <c r="P36" s="45">
        <f t="shared" si="3"/>
        <v>0</v>
      </c>
      <c r="Q36" s="46">
        <f t="shared" si="12"/>
        <v>1</v>
      </c>
      <c r="R36" s="45">
        <f t="shared" si="14"/>
        <v>0</v>
      </c>
    </row>
    <row r="37" spans="1:18" x14ac:dyDescent="0.2">
      <c r="A37" s="352"/>
      <c r="B37" s="47">
        <v>21</v>
      </c>
      <c r="C37" s="48"/>
      <c r="D37" s="49"/>
      <c r="E37" s="221" t="b">
        <v>0</v>
      </c>
      <c r="F37" s="227" t="b">
        <v>0</v>
      </c>
      <c r="G37" s="47"/>
      <c r="H37" s="50"/>
      <c r="I37" s="277">
        <f t="shared" si="2"/>
        <v>0</v>
      </c>
      <c r="J37" s="47"/>
      <c r="K37" s="50"/>
      <c r="L37" s="276">
        <f t="shared" si="13"/>
        <v>0</v>
      </c>
      <c r="M37" s="43"/>
      <c r="N37" s="44"/>
      <c r="O37" s="44"/>
      <c r="P37" s="45">
        <f t="shared" si="3"/>
        <v>0</v>
      </c>
      <c r="Q37" s="46">
        <f t="shared" si="12"/>
        <v>1</v>
      </c>
      <c r="R37" s="45">
        <f t="shared" si="14"/>
        <v>0</v>
      </c>
    </row>
    <row r="38" spans="1:18" x14ac:dyDescent="0.2">
      <c r="A38" s="352"/>
      <c r="B38" s="47">
        <v>22</v>
      </c>
      <c r="C38" s="48"/>
      <c r="D38" s="49"/>
      <c r="E38" s="221" t="b">
        <v>0</v>
      </c>
      <c r="F38" s="227" t="b">
        <v>0</v>
      </c>
      <c r="G38" s="47"/>
      <c r="H38" s="50"/>
      <c r="I38" s="277">
        <f t="shared" si="2"/>
        <v>0</v>
      </c>
      <c r="J38" s="47"/>
      <c r="K38" s="50"/>
      <c r="L38" s="276">
        <f t="shared" si="13"/>
        <v>0</v>
      </c>
      <c r="M38" s="43"/>
      <c r="N38" s="44"/>
      <c r="O38" s="44"/>
      <c r="P38" s="45">
        <f t="shared" si="3"/>
        <v>0</v>
      </c>
      <c r="Q38" s="46">
        <f t="shared" si="12"/>
        <v>1</v>
      </c>
      <c r="R38" s="45">
        <f t="shared" si="14"/>
        <v>0</v>
      </c>
    </row>
    <row r="39" spans="1:18" x14ac:dyDescent="0.2">
      <c r="A39" s="352"/>
      <c r="B39" s="47">
        <v>23</v>
      </c>
      <c r="C39" s="48"/>
      <c r="D39" s="49"/>
      <c r="E39" s="221" t="b">
        <v>0</v>
      </c>
      <c r="F39" s="227" t="b">
        <v>0</v>
      </c>
      <c r="G39" s="47"/>
      <c r="H39" s="50"/>
      <c r="I39" s="277">
        <f t="shared" si="2"/>
        <v>0</v>
      </c>
      <c r="J39" s="47"/>
      <c r="K39" s="50"/>
      <c r="L39" s="276">
        <f t="shared" si="13"/>
        <v>0</v>
      </c>
      <c r="M39" s="43"/>
      <c r="N39" s="44"/>
      <c r="O39" s="44"/>
      <c r="P39" s="45">
        <f t="shared" si="3"/>
        <v>0</v>
      </c>
      <c r="Q39" s="46">
        <f t="shared" si="12"/>
        <v>1</v>
      </c>
      <c r="R39" s="45">
        <f t="shared" si="14"/>
        <v>0</v>
      </c>
    </row>
    <row r="40" spans="1:18" x14ac:dyDescent="0.2">
      <c r="A40" s="352"/>
      <c r="B40" s="47">
        <v>24</v>
      </c>
      <c r="C40" s="48"/>
      <c r="D40" s="49"/>
      <c r="E40" s="221" t="b">
        <v>0</v>
      </c>
      <c r="F40" s="227" t="b">
        <v>0</v>
      </c>
      <c r="G40" s="47"/>
      <c r="H40" s="50"/>
      <c r="I40" s="277">
        <f t="shared" si="2"/>
        <v>0</v>
      </c>
      <c r="J40" s="47"/>
      <c r="K40" s="50"/>
      <c r="L40" s="276">
        <f t="shared" si="13"/>
        <v>0</v>
      </c>
      <c r="M40" s="43"/>
      <c r="N40" s="44"/>
      <c r="O40" s="44"/>
      <c r="P40" s="45">
        <f t="shared" si="3"/>
        <v>0</v>
      </c>
      <c r="Q40" s="46">
        <f t="shared" si="12"/>
        <v>1</v>
      </c>
      <c r="R40" s="45">
        <f t="shared" si="14"/>
        <v>0</v>
      </c>
    </row>
    <row r="41" spans="1:18" x14ac:dyDescent="0.2">
      <c r="A41" s="352"/>
      <c r="B41" s="47">
        <v>25</v>
      </c>
      <c r="C41" s="48"/>
      <c r="D41" s="49"/>
      <c r="E41" s="221" t="b">
        <v>0</v>
      </c>
      <c r="F41" s="227" t="b">
        <v>0</v>
      </c>
      <c r="G41" s="47"/>
      <c r="H41" s="50"/>
      <c r="I41" s="277">
        <f t="shared" si="2"/>
        <v>0</v>
      </c>
      <c r="J41" s="47"/>
      <c r="K41" s="50"/>
      <c r="L41" s="276">
        <f t="shared" si="13"/>
        <v>0</v>
      </c>
      <c r="M41" s="43"/>
      <c r="N41" s="44"/>
      <c r="O41" s="44"/>
      <c r="P41" s="45">
        <f t="shared" si="3"/>
        <v>0</v>
      </c>
      <c r="Q41" s="46">
        <f t="shared" si="12"/>
        <v>1</v>
      </c>
      <c r="R41" s="45">
        <f t="shared" si="14"/>
        <v>0</v>
      </c>
    </row>
    <row r="42" spans="1:18" x14ac:dyDescent="0.2">
      <c r="A42" s="352"/>
      <c r="B42" s="47">
        <v>26</v>
      </c>
      <c r="C42" s="48"/>
      <c r="D42" s="49"/>
      <c r="E42" s="221" t="b">
        <v>0</v>
      </c>
      <c r="F42" s="227" t="b">
        <v>0</v>
      </c>
      <c r="G42" s="47"/>
      <c r="H42" s="50"/>
      <c r="I42" s="277">
        <f t="shared" si="2"/>
        <v>0</v>
      </c>
      <c r="J42" s="47"/>
      <c r="K42" s="50"/>
      <c r="L42" s="276">
        <f t="shared" si="13"/>
        <v>0</v>
      </c>
      <c r="M42" s="43"/>
      <c r="N42" s="44"/>
      <c r="O42" s="44"/>
      <c r="P42" s="45">
        <f t="shared" si="3"/>
        <v>0</v>
      </c>
      <c r="Q42" s="46">
        <f t="shared" si="12"/>
        <v>1</v>
      </c>
      <c r="R42" s="45">
        <f t="shared" si="14"/>
        <v>0</v>
      </c>
    </row>
    <row r="43" spans="1:18" x14ac:dyDescent="0.2">
      <c r="A43" s="352"/>
      <c r="B43" s="47">
        <v>27</v>
      </c>
      <c r="C43" s="48"/>
      <c r="D43" s="49"/>
      <c r="E43" s="221" t="b">
        <v>0</v>
      </c>
      <c r="F43" s="227" t="b">
        <v>0</v>
      </c>
      <c r="G43" s="47"/>
      <c r="H43" s="50"/>
      <c r="I43" s="277">
        <f t="shared" si="2"/>
        <v>0</v>
      </c>
      <c r="J43" s="47"/>
      <c r="K43" s="50"/>
      <c r="L43" s="276">
        <f t="shared" si="13"/>
        <v>0</v>
      </c>
      <c r="M43" s="43"/>
      <c r="N43" s="44"/>
      <c r="O43" s="44"/>
      <c r="P43" s="45">
        <f t="shared" si="3"/>
        <v>0</v>
      </c>
      <c r="Q43" s="46">
        <f t="shared" si="12"/>
        <v>1</v>
      </c>
      <c r="R43" s="45">
        <f t="shared" si="14"/>
        <v>0</v>
      </c>
    </row>
    <row r="44" spans="1:18" x14ac:dyDescent="0.2">
      <c r="A44" s="352"/>
      <c r="B44" s="47">
        <v>28</v>
      </c>
      <c r="C44" s="48"/>
      <c r="D44" s="49"/>
      <c r="E44" s="221" t="b">
        <v>0</v>
      </c>
      <c r="F44" s="227" t="b">
        <v>0</v>
      </c>
      <c r="G44" s="47"/>
      <c r="H44" s="50"/>
      <c r="I44" s="277">
        <f t="shared" si="2"/>
        <v>0</v>
      </c>
      <c r="J44" s="47"/>
      <c r="K44" s="50"/>
      <c r="L44" s="276">
        <f t="shared" si="13"/>
        <v>0</v>
      </c>
      <c r="M44" s="43"/>
      <c r="N44" s="44"/>
      <c r="O44" s="44"/>
      <c r="P44" s="45">
        <f t="shared" si="3"/>
        <v>0</v>
      </c>
      <c r="Q44" s="46">
        <f t="shared" si="12"/>
        <v>1</v>
      </c>
      <c r="R44" s="45">
        <f t="shared" si="14"/>
        <v>0</v>
      </c>
    </row>
    <row r="45" spans="1:18" x14ac:dyDescent="0.2">
      <c r="A45" s="352"/>
      <c r="B45" s="47">
        <v>29</v>
      </c>
      <c r="C45" s="48"/>
      <c r="D45" s="49"/>
      <c r="E45" s="221" t="b">
        <v>0</v>
      </c>
      <c r="F45" s="227" t="b">
        <v>0</v>
      </c>
      <c r="G45" s="47"/>
      <c r="H45" s="50"/>
      <c r="I45" s="277">
        <f t="shared" si="2"/>
        <v>0</v>
      </c>
      <c r="J45" s="47"/>
      <c r="K45" s="50"/>
      <c r="L45" s="276">
        <f t="shared" si="13"/>
        <v>0</v>
      </c>
      <c r="M45" s="43"/>
      <c r="N45" s="44"/>
      <c r="O45" s="44"/>
      <c r="P45" s="45">
        <f t="shared" si="3"/>
        <v>0</v>
      </c>
      <c r="Q45" s="46">
        <f t="shared" si="12"/>
        <v>1</v>
      </c>
      <c r="R45" s="45">
        <f t="shared" si="14"/>
        <v>0</v>
      </c>
    </row>
    <row r="46" spans="1:18" x14ac:dyDescent="0.2">
      <c r="A46" s="352"/>
      <c r="B46" s="47">
        <v>30</v>
      </c>
      <c r="C46" s="48"/>
      <c r="D46" s="49"/>
      <c r="E46" s="221" t="b">
        <v>0</v>
      </c>
      <c r="F46" s="227" t="b">
        <v>0</v>
      </c>
      <c r="G46" s="47"/>
      <c r="H46" s="50"/>
      <c r="I46" s="277">
        <f t="shared" ref="I46:I67" si="15">G46*H46</f>
        <v>0</v>
      </c>
      <c r="J46" s="47"/>
      <c r="K46" s="50"/>
      <c r="L46" s="276">
        <f t="shared" ref="L46:L67" si="16">J46*K46</f>
        <v>0</v>
      </c>
      <c r="M46" s="43"/>
      <c r="N46" s="44"/>
      <c r="O46" s="44"/>
      <c r="P46" s="45">
        <f t="shared" ref="P46:P67" si="17">I46+L46+M46+N46</f>
        <v>0</v>
      </c>
      <c r="Q46" s="46">
        <f t="shared" ref="Q46:Q67" si="18">IF(E46,50%,100%)</f>
        <v>1</v>
      </c>
      <c r="R46" s="45">
        <f t="shared" ref="R46:R67" si="19">P46*Q46</f>
        <v>0</v>
      </c>
    </row>
    <row r="47" spans="1:18" x14ac:dyDescent="0.2">
      <c r="A47" s="352"/>
      <c r="B47" s="47">
        <v>31</v>
      </c>
      <c r="C47" s="48"/>
      <c r="D47" s="49"/>
      <c r="E47" s="221" t="b">
        <v>0</v>
      </c>
      <c r="F47" s="227" t="b">
        <v>0</v>
      </c>
      <c r="G47" s="47"/>
      <c r="H47" s="50"/>
      <c r="I47" s="277">
        <f t="shared" si="15"/>
        <v>0</v>
      </c>
      <c r="J47" s="47"/>
      <c r="K47" s="50"/>
      <c r="L47" s="276">
        <f t="shared" si="16"/>
        <v>0</v>
      </c>
      <c r="M47" s="43"/>
      <c r="N47" s="44"/>
      <c r="O47" s="44"/>
      <c r="P47" s="45">
        <f t="shared" si="17"/>
        <v>0</v>
      </c>
      <c r="Q47" s="46">
        <f t="shared" si="18"/>
        <v>1</v>
      </c>
      <c r="R47" s="45">
        <f t="shared" si="19"/>
        <v>0</v>
      </c>
    </row>
    <row r="48" spans="1:18" x14ac:dyDescent="0.2">
      <c r="A48" s="352"/>
      <c r="B48" s="47">
        <v>32</v>
      </c>
      <c r="C48" s="48"/>
      <c r="D48" s="49"/>
      <c r="E48" s="221" t="b">
        <v>0</v>
      </c>
      <c r="F48" s="227" t="b">
        <v>0</v>
      </c>
      <c r="G48" s="47"/>
      <c r="H48" s="50"/>
      <c r="I48" s="277">
        <f t="shared" si="15"/>
        <v>0</v>
      </c>
      <c r="J48" s="47"/>
      <c r="K48" s="50"/>
      <c r="L48" s="276">
        <f t="shared" si="16"/>
        <v>0</v>
      </c>
      <c r="M48" s="43"/>
      <c r="N48" s="44"/>
      <c r="O48" s="44"/>
      <c r="P48" s="45">
        <f t="shared" si="17"/>
        <v>0</v>
      </c>
      <c r="Q48" s="46">
        <f t="shared" si="18"/>
        <v>1</v>
      </c>
      <c r="R48" s="45">
        <f t="shared" si="19"/>
        <v>0</v>
      </c>
    </row>
    <row r="49" spans="1:18" x14ac:dyDescent="0.2">
      <c r="A49" s="352"/>
      <c r="B49" s="47">
        <v>33</v>
      </c>
      <c r="C49" s="48"/>
      <c r="D49" s="49"/>
      <c r="E49" s="221" t="b">
        <v>0</v>
      </c>
      <c r="F49" s="227" t="b">
        <v>0</v>
      </c>
      <c r="G49" s="47"/>
      <c r="H49" s="50"/>
      <c r="I49" s="277">
        <f t="shared" si="15"/>
        <v>0</v>
      </c>
      <c r="J49" s="47"/>
      <c r="K49" s="50"/>
      <c r="L49" s="276">
        <f t="shared" si="16"/>
        <v>0</v>
      </c>
      <c r="M49" s="43"/>
      <c r="N49" s="44"/>
      <c r="O49" s="44"/>
      <c r="P49" s="45">
        <f t="shared" si="17"/>
        <v>0</v>
      </c>
      <c r="Q49" s="46">
        <f t="shared" si="18"/>
        <v>1</v>
      </c>
      <c r="R49" s="45">
        <f t="shared" si="19"/>
        <v>0</v>
      </c>
    </row>
    <row r="50" spans="1:18" x14ac:dyDescent="0.2">
      <c r="A50" s="352"/>
      <c r="B50" s="47">
        <v>34</v>
      </c>
      <c r="C50" s="48"/>
      <c r="D50" s="49"/>
      <c r="E50" s="221" t="b">
        <v>0</v>
      </c>
      <c r="F50" s="227" t="b">
        <v>0</v>
      </c>
      <c r="G50" s="47"/>
      <c r="H50" s="50"/>
      <c r="I50" s="277">
        <f t="shared" si="15"/>
        <v>0</v>
      </c>
      <c r="J50" s="47"/>
      <c r="K50" s="50"/>
      <c r="L50" s="276">
        <f t="shared" si="16"/>
        <v>0</v>
      </c>
      <c r="M50" s="43"/>
      <c r="N50" s="44"/>
      <c r="O50" s="44"/>
      <c r="P50" s="45">
        <f t="shared" si="17"/>
        <v>0</v>
      </c>
      <c r="Q50" s="46">
        <f t="shared" si="18"/>
        <v>1</v>
      </c>
      <c r="R50" s="45">
        <f t="shared" si="19"/>
        <v>0</v>
      </c>
    </row>
    <row r="51" spans="1:18" x14ac:dyDescent="0.2">
      <c r="A51" s="352"/>
      <c r="B51" s="47">
        <v>35</v>
      </c>
      <c r="C51" s="48"/>
      <c r="D51" s="49"/>
      <c r="E51" s="221" t="b">
        <v>0</v>
      </c>
      <c r="F51" s="227" t="b">
        <v>0</v>
      </c>
      <c r="G51" s="47"/>
      <c r="H51" s="50"/>
      <c r="I51" s="277">
        <f t="shared" si="15"/>
        <v>0</v>
      </c>
      <c r="J51" s="47"/>
      <c r="K51" s="50"/>
      <c r="L51" s="276">
        <f t="shared" si="16"/>
        <v>0</v>
      </c>
      <c r="M51" s="43"/>
      <c r="N51" s="44"/>
      <c r="O51" s="44"/>
      <c r="P51" s="45">
        <f t="shared" si="17"/>
        <v>0</v>
      </c>
      <c r="Q51" s="46">
        <f t="shared" si="18"/>
        <v>1</v>
      </c>
      <c r="R51" s="45">
        <f t="shared" si="19"/>
        <v>0</v>
      </c>
    </row>
    <row r="52" spans="1:18" x14ac:dyDescent="0.2">
      <c r="A52" s="352"/>
      <c r="B52" s="47">
        <v>36</v>
      </c>
      <c r="C52" s="48"/>
      <c r="D52" s="49"/>
      <c r="E52" s="221" t="b">
        <v>0</v>
      </c>
      <c r="F52" s="227" t="b">
        <v>0</v>
      </c>
      <c r="G52" s="47"/>
      <c r="H52" s="50"/>
      <c r="I52" s="277">
        <f t="shared" si="15"/>
        <v>0</v>
      </c>
      <c r="J52" s="47"/>
      <c r="K52" s="50"/>
      <c r="L52" s="276">
        <f t="shared" si="16"/>
        <v>0</v>
      </c>
      <c r="M52" s="43"/>
      <c r="N52" s="44"/>
      <c r="O52" s="44"/>
      <c r="P52" s="45">
        <f t="shared" si="17"/>
        <v>0</v>
      </c>
      <c r="Q52" s="46">
        <f t="shared" si="18"/>
        <v>1</v>
      </c>
      <c r="R52" s="45">
        <f t="shared" si="19"/>
        <v>0</v>
      </c>
    </row>
    <row r="53" spans="1:18" x14ac:dyDescent="0.2">
      <c r="A53" s="352"/>
      <c r="B53" s="47">
        <v>37</v>
      </c>
      <c r="C53" s="48"/>
      <c r="D53" s="49"/>
      <c r="E53" s="221" t="b">
        <v>0</v>
      </c>
      <c r="F53" s="227" t="b">
        <v>0</v>
      </c>
      <c r="G53" s="47"/>
      <c r="H53" s="50"/>
      <c r="I53" s="277">
        <f t="shared" si="15"/>
        <v>0</v>
      </c>
      <c r="J53" s="47"/>
      <c r="K53" s="50"/>
      <c r="L53" s="276">
        <f t="shared" si="16"/>
        <v>0</v>
      </c>
      <c r="M53" s="43"/>
      <c r="N53" s="44"/>
      <c r="O53" s="44"/>
      <c r="P53" s="45">
        <f t="shared" si="17"/>
        <v>0</v>
      </c>
      <c r="Q53" s="46">
        <f t="shared" si="18"/>
        <v>1</v>
      </c>
      <c r="R53" s="45">
        <f t="shared" si="19"/>
        <v>0</v>
      </c>
    </row>
    <row r="54" spans="1:18" x14ac:dyDescent="0.2">
      <c r="A54" s="352"/>
      <c r="B54" s="47">
        <v>38</v>
      </c>
      <c r="C54" s="48"/>
      <c r="D54" s="49"/>
      <c r="E54" s="221" t="b">
        <v>0</v>
      </c>
      <c r="F54" s="227" t="b">
        <v>0</v>
      </c>
      <c r="G54" s="47"/>
      <c r="H54" s="50"/>
      <c r="I54" s="277">
        <f t="shared" si="15"/>
        <v>0</v>
      </c>
      <c r="J54" s="47"/>
      <c r="K54" s="50"/>
      <c r="L54" s="276">
        <f t="shared" si="16"/>
        <v>0</v>
      </c>
      <c r="M54" s="43"/>
      <c r="N54" s="44"/>
      <c r="O54" s="44"/>
      <c r="P54" s="45">
        <f t="shared" si="17"/>
        <v>0</v>
      </c>
      <c r="Q54" s="46">
        <f t="shared" si="18"/>
        <v>1</v>
      </c>
      <c r="R54" s="45">
        <f t="shared" si="19"/>
        <v>0</v>
      </c>
    </row>
    <row r="55" spans="1:18" x14ac:dyDescent="0.2">
      <c r="A55" s="352"/>
      <c r="B55" s="47">
        <v>39</v>
      </c>
      <c r="C55" s="48"/>
      <c r="D55" s="49"/>
      <c r="E55" s="221" t="b">
        <v>0</v>
      </c>
      <c r="F55" s="227" t="b">
        <v>0</v>
      </c>
      <c r="G55" s="47"/>
      <c r="H55" s="50"/>
      <c r="I55" s="277">
        <f t="shared" si="15"/>
        <v>0</v>
      </c>
      <c r="J55" s="47"/>
      <c r="K55" s="50"/>
      <c r="L55" s="276">
        <f t="shared" si="16"/>
        <v>0</v>
      </c>
      <c r="M55" s="43"/>
      <c r="N55" s="44"/>
      <c r="O55" s="44"/>
      <c r="P55" s="45">
        <f t="shared" si="17"/>
        <v>0</v>
      </c>
      <c r="Q55" s="46">
        <f t="shared" si="18"/>
        <v>1</v>
      </c>
      <c r="R55" s="45">
        <f t="shared" si="19"/>
        <v>0</v>
      </c>
    </row>
    <row r="56" spans="1:18" x14ac:dyDescent="0.2">
      <c r="A56" s="352"/>
      <c r="B56" s="47">
        <v>40</v>
      </c>
      <c r="C56" s="48"/>
      <c r="D56" s="49"/>
      <c r="E56" s="221" t="b">
        <v>0</v>
      </c>
      <c r="F56" s="227" t="b">
        <v>0</v>
      </c>
      <c r="G56" s="47"/>
      <c r="H56" s="50"/>
      <c r="I56" s="277">
        <f t="shared" si="15"/>
        <v>0</v>
      </c>
      <c r="J56" s="47"/>
      <c r="K56" s="50"/>
      <c r="L56" s="276">
        <f t="shared" si="16"/>
        <v>0</v>
      </c>
      <c r="M56" s="43"/>
      <c r="N56" s="44"/>
      <c r="O56" s="44"/>
      <c r="P56" s="45">
        <f t="shared" si="17"/>
        <v>0</v>
      </c>
      <c r="Q56" s="46">
        <f t="shared" si="18"/>
        <v>1</v>
      </c>
      <c r="R56" s="45">
        <f t="shared" si="19"/>
        <v>0</v>
      </c>
    </row>
    <row r="57" spans="1:18" x14ac:dyDescent="0.2">
      <c r="A57" s="352"/>
      <c r="B57" s="47">
        <v>41</v>
      </c>
      <c r="C57" s="48"/>
      <c r="D57" s="49"/>
      <c r="E57" s="221" t="b">
        <v>0</v>
      </c>
      <c r="F57" s="227" t="b">
        <v>0</v>
      </c>
      <c r="G57" s="47"/>
      <c r="H57" s="50"/>
      <c r="I57" s="277">
        <f t="shared" si="15"/>
        <v>0</v>
      </c>
      <c r="J57" s="47"/>
      <c r="K57" s="50"/>
      <c r="L57" s="276">
        <f t="shared" si="16"/>
        <v>0</v>
      </c>
      <c r="M57" s="43"/>
      <c r="N57" s="44"/>
      <c r="O57" s="44"/>
      <c r="P57" s="45">
        <f t="shared" si="17"/>
        <v>0</v>
      </c>
      <c r="Q57" s="46">
        <f t="shared" si="18"/>
        <v>1</v>
      </c>
      <c r="R57" s="45">
        <f t="shared" si="19"/>
        <v>0</v>
      </c>
    </row>
    <row r="58" spans="1:18" x14ac:dyDescent="0.2">
      <c r="A58" s="352"/>
      <c r="B58" s="47">
        <v>42</v>
      </c>
      <c r="C58" s="48"/>
      <c r="D58" s="49"/>
      <c r="E58" s="221" t="b">
        <v>0</v>
      </c>
      <c r="F58" s="227" t="b">
        <v>0</v>
      </c>
      <c r="G58" s="47"/>
      <c r="H58" s="50"/>
      <c r="I58" s="277">
        <f t="shared" si="15"/>
        <v>0</v>
      </c>
      <c r="J58" s="47"/>
      <c r="K58" s="50"/>
      <c r="L58" s="276">
        <f t="shared" si="16"/>
        <v>0</v>
      </c>
      <c r="M58" s="43"/>
      <c r="N58" s="44"/>
      <c r="O58" s="44"/>
      <c r="P58" s="45">
        <f t="shared" si="17"/>
        <v>0</v>
      </c>
      <c r="Q58" s="46">
        <f t="shared" si="18"/>
        <v>1</v>
      </c>
      <c r="R58" s="45">
        <f t="shared" si="19"/>
        <v>0</v>
      </c>
    </row>
    <row r="59" spans="1:18" x14ac:dyDescent="0.2">
      <c r="A59" s="352"/>
      <c r="B59" s="47">
        <v>43</v>
      </c>
      <c r="C59" s="48"/>
      <c r="D59" s="49"/>
      <c r="E59" s="221" t="b">
        <v>0</v>
      </c>
      <c r="F59" s="227" t="b">
        <v>0</v>
      </c>
      <c r="G59" s="47"/>
      <c r="H59" s="50"/>
      <c r="I59" s="277">
        <f t="shared" si="15"/>
        <v>0</v>
      </c>
      <c r="J59" s="47"/>
      <c r="K59" s="50"/>
      <c r="L59" s="276">
        <f t="shared" si="16"/>
        <v>0</v>
      </c>
      <c r="M59" s="43"/>
      <c r="N59" s="44"/>
      <c r="O59" s="44"/>
      <c r="P59" s="45">
        <f t="shared" si="17"/>
        <v>0</v>
      </c>
      <c r="Q59" s="46">
        <f t="shared" si="18"/>
        <v>1</v>
      </c>
      <c r="R59" s="45">
        <f t="shared" si="19"/>
        <v>0</v>
      </c>
    </row>
    <row r="60" spans="1:18" x14ac:dyDescent="0.2">
      <c r="A60" s="352"/>
      <c r="B60" s="47">
        <v>44</v>
      </c>
      <c r="C60" s="48"/>
      <c r="D60" s="49"/>
      <c r="E60" s="221" t="b">
        <v>0</v>
      </c>
      <c r="F60" s="227" t="b">
        <v>0</v>
      </c>
      <c r="G60" s="47"/>
      <c r="H60" s="50"/>
      <c r="I60" s="277">
        <f t="shared" si="15"/>
        <v>0</v>
      </c>
      <c r="J60" s="47"/>
      <c r="K60" s="50"/>
      <c r="L60" s="276">
        <f t="shared" si="16"/>
        <v>0</v>
      </c>
      <c r="M60" s="43"/>
      <c r="N60" s="44"/>
      <c r="O60" s="44"/>
      <c r="P60" s="45">
        <f t="shared" si="17"/>
        <v>0</v>
      </c>
      <c r="Q60" s="46">
        <f t="shared" si="18"/>
        <v>1</v>
      </c>
      <c r="R60" s="45">
        <f t="shared" si="19"/>
        <v>0</v>
      </c>
    </row>
    <row r="61" spans="1:18" x14ac:dyDescent="0.2">
      <c r="A61" s="352"/>
      <c r="B61" s="47">
        <v>45</v>
      </c>
      <c r="C61" s="48"/>
      <c r="D61" s="49"/>
      <c r="E61" s="221" t="b">
        <v>0</v>
      </c>
      <c r="F61" s="227" t="b">
        <v>0</v>
      </c>
      <c r="G61" s="47"/>
      <c r="H61" s="50"/>
      <c r="I61" s="277">
        <f t="shared" si="15"/>
        <v>0</v>
      </c>
      <c r="J61" s="47"/>
      <c r="K61" s="50"/>
      <c r="L61" s="276">
        <f t="shared" si="16"/>
        <v>0</v>
      </c>
      <c r="M61" s="43"/>
      <c r="N61" s="44"/>
      <c r="O61" s="44"/>
      <c r="P61" s="45">
        <f t="shared" si="17"/>
        <v>0</v>
      </c>
      <c r="Q61" s="46">
        <f t="shared" si="18"/>
        <v>1</v>
      </c>
      <c r="R61" s="45">
        <f t="shared" si="19"/>
        <v>0</v>
      </c>
    </row>
    <row r="62" spans="1:18" x14ac:dyDescent="0.2">
      <c r="A62" s="352"/>
      <c r="B62" s="47">
        <v>46</v>
      </c>
      <c r="C62" s="48"/>
      <c r="D62" s="49"/>
      <c r="E62" s="221" t="b">
        <v>0</v>
      </c>
      <c r="F62" s="227" t="b">
        <v>0</v>
      </c>
      <c r="G62" s="47"/>
      <c r="H62" s="50"/>
      <c r="I62" s="277">
        <f t="shared" si="15"/>
        <v>0</v>
      </c>
      <c r="J62" s="47"/>
      <c r="K62" s="50"/>
      <c r="L62" s="276">
        <f t="shared" si="16"/>
        <v>0</v>
      </c>
      <c r="M62" s="43"/>
      <c r="N62" s="44"/>
      <c r="O62" s="44"/>
      <c r="P62" s="45">
        <f t="shared" si="17"/>
        <v>0</v>
      </c>
      <c r="Q62" s="46">
        <f t="shared" si="18"/>
        <v>1</v>
      </c>
      <c r="R62" s="45">
        <f t="shared" si="19"/>
        <v>0</v>
      </c>
    </row>
    <row r="63" spans="1:18" x14ac:dyDescent="0.2">
      <c r="A63" s="352"/>
      <c r="B63" s="47">
        <v>47</v>
      </c>
      <c r="C63" s="48"/>
      <c r="D63" s="49"/>
      <c r="E63" s="221" t="b">
        <v>0</v>
      </c>
      <c r="F63" s="227" t="b">
        <v>0</v>
      </c>
      <c r="G63" s="47"/>
      <c r="H63" s="50"/>
      <c r="I63" s="277">
        <f t="shared" si="15"/>
        <v>0</v>
      </c>
      <c r="J63" s="47"/>
      <c r="K63" s="50"/>
      <c r="L63" s="276">
        <f t="shared" si="16"/>
        <v>0</v>
      </c>
      <c r="M63" s="43"/>
      <c r="N63" s="44"/>
      <c r="O63" s="44"/>
      <c r="P63" s="45">
        <f t="shared" si="17"/>
        <v>0</v>
      </c>
      <c r="Q63" s="46">
        <f t="shared" si="18"/>
        <v>1</v>
      </c>
      <c r="R63" s="45">
        <f t="shared" si="19"/>
        <v>0</v>
      </c>
    </row>
    <row r="64" spans="1:18" x14ac:dyDescent="0.2">
      <c r="A64" s="352"/>
      <c r="B64" s="47">
        <v>48</v>
      </c>
      <c r="C64" s="48"/>
      <c r="D64" s="49"/>
      <c r="E64" s="221" t="b">
        <v>0</v>
      </c>
      <c r="F64" s="227" t="b">
        <v>0</v>
      </c>
      <c r="G64" s="47"/>
      <c r="H64" s="50"/>
      <c r="I64" s="277">
        <f t="shared" si="15"/>
        <v>0</v>
      </c>
      <c r="J64" s="47"/>
      <c r="K64" s="50"/>
      <c r="L64" s="276">
        <f t="shared" si="16"/>
        <v>0</v>
      </c>
      <c r="M64" s="43"/>
      <c r="N64" s="44"/>
      <c r="O64" s="44"/>
      <c r="P64" s="45">
        <f t="shared" si="17"/>
        <v>0</v>
      </c>
      <c r="Q64" s="46">
        <f t="shared" si="18"/>
        <v>1</v>
      </c>
      <c r="R64" s="45">
        <f t="shared" si="19"/>
        <v>0</v>
      </c>
    </row>
    <row r="65" spans="1:18" x14ac:dyDescent="0.2">
      <c r="A65" s="352"/>
      <c r="B65" s="47">
        <v>49</v>
      </c>
      <c r="C65" s="48"/>
      <c r="D65" s="49"/>
      <c r="E65" s="221" t="b">
        <v>0</v>
      </c>
      <c r="F65" s="227" t="b">
        <v>0</v>
      </c>
      <c r="G65" s="47"/>
      <c r="H65" s="50"/>
      <c r="I65" s="277">
        <f t="shared" si="15"/>
        <v>0</v>
      </c>
      <c r="J65" s="47"/>
      <c r="K65" s="50"/>
      <c r="L65" s="276">
        <f t="shared" si="16"/>
        <v>0</v>
      </c>
      <c r="M65" s="43"/>
      <c r="N65" s="44"/>
      <c r="O65" s="44"/>
      <c r="P65" s="45">
        <f t="shared" si="17"/>
        <v>0</v>
      </c>
      <c r="Q65" s="46">
        <f t="shared" si="18"/>
        <v>1</v>
      </c>
      <c r="R65" s="45">
        <f t="shared" si="19"/>
        <v>0</v>
      </c>
    </row>
    <row r="66" spans="1:18" x14ac:dyDescent="0.2">
      <c r="A66" s="352"/>
      <c r="B66" s="47">
        <v>50</v>
      </c>
      <c r="C66" s="48"/>
      <c r="D66" s="49"/>
      <c r="E66" s="221" t="b">
        <v>0</v>
      </c>
      <c r="F66" s="227" t="b">
        <v>0</v>
      </c>
      <c r="G66" s="47"/>
      <c r="H66" s="50"/>
      <c r="I66" s="277">
        <f t="shared" si="15"/>
        <v>0</v>
      </c>
      <c r="J66" s="47"/>
      <c r="K66" s="50"/>
      <c r="L66" s="276">
        <f t="shared" si="16"/>
        <v>0</v>
      </c>
      <c r="M66" s="43"/>
      <c r="N66" s="44"/>
      <c r="O66" s="44"/>
      <c r="P66" s="45">
        <f t="shared" si="17"/>
        <v>0</v>
      </c>
      <c r="Q66" s="46">
        <f t="shared" si="18"/>
        <v>1</v>
      </c>
      <c r="R66" s="45">
        <f t="shared" si="19"/>
        <v>0</v>
      </c>
    </row>
    <row r="67" spans="1:18" x14ac:dyDescent="0.2">
      <c r="A67" s="352"/>
      <c r="B67" s="47">
        <v>51</v>
      </c>
      <c r="C67" s="48"/>
      <c r="D67" s="49"/>
      <c r="E67" s="221" t="b">
        <v>0</v>
      </c>
      <c r="F67" s="227" t="b">
        <v>0</v>
      </c>
      <c r="G67" s="47"/>
      <c r="H67" s="50"/>
      <c r="I67" s="277">
        <f t="shared" si="15"/>
        <v>0</v>
      </c>
      <c r="J67" s="47"/>
      <c r="K67" s="50"/>
      <c r="L67" s="276">
        <f t="shared" si="16"/>
        <v>0</v>
      </c>
      <c r="M67" s="43"/>
      <c r="N67" s="44"/>
      <c r="O67" s="44"/>
      <c r="P67" s="45">
        <f t="shared" si="17"/>
        <v>0</v>
      </c>
      <c r="Q67" s="46">
        <f t="shared" si="18"/>
        <v>1</v>
      </c>
      <c r="R67" s="45">
        <f t="shared" si="19"/>
        <v>0</v>
      </c>
    </row>
    <row r="68" spans="1:18" x14ac:dyDescent="0.2">
      <c r="A68" s="352"/>
      <c r="B68" s="47">
        <v>52</v>
      </c>
      <c r="C68" s="48"/>
      <c r="D68" s="49"/>
      <c r="E68" s="221" t="b">
        <v>0</v>
      </c>
      <c r="F68" s="227" t="b">
        <v>0</v>
      </c>
      <c r="G68" s="47"/>
      <c r="H68" s="50"/>
      <c r="I68" s="277">
        <f t="shared" si="2"/>
        <v>0</v>
      </c>
      <c r="J68" s="47"/>
      <c r="K68" s="50"/>
      <c r="L68" s="276">
        <f t="shared" si="13"/>
        <v>0</v>
      </c>
      <c r="M68" s="43"/>
      <c r="N68" s="44"/>
      <c r="O68" s="44"/>
      <c r="P68" s="45">
        <f t="shared" si="3"/>
        <v>0</v>
      </c>
      <c r="Q68" s="46">
        <f t="shared" si="12"/>
        <v>1</v>
      </c>
      <c r="R68" s="45">
        <f t="shared" si="14"/>
        <v>0</v>
      </c>
    </row>
    <row r="69" spans="1:18" x14ac:dyDescent="0.2">
      <c r="A69" s="352"/>
      <c r="B69" s="47">
        <v>53</v>
      </c>
      <c r="C69" s="48"/>
      <c r="D69" s="49"/>
      <c r="E69" s="221" t="b">
        <v>0</v>
      </c>
      <c r="F69" s="227" t="b">
        <v>0</v>
      </c>
      <c r="G69" s="47"/>
      <c r="H69" s="50"/>
      <c r="I69" s="277">
        <f t="shared" si="2"/>
        <v>0</v>
      </c>
      <c r="J69" s="47"/>
      <c r="K69" s="50"/>
      <c r="L69" s="276">
        <f t="shared" si="13"/>
        <v>0</v>
      </c>
      <c r="M69" s="43"/>
      <c r="N69" s="44"/>
      <c r="O69" s="44"/>
      <c r="P69" s="45">
        <f t="shared" si="3"/>
        <v>0</v>
      </c>
      <c r="Q69" s="46">
        <f t="shared" si="12"/>
        <v>1</v>
      </c>
      <c r="R69" s="45">
        <f t="shared" si="14"/>
        <v>0</v>
      </c>
    </row>
    <row r="70" spans="1:18" x14ac:dyDescent="0.2">
      <c r="A70" s="352"/>
      <c r="B70" s="47">
        <v>54</v>
      </c>
      <c r="C70" s="48"/>
      <c r="D70" s="49"/>
      <c r="E70" s="221" t="b">
        <v>0</v>
      </c>
      <c r="F70" s="227" t="b">
        <v>0</v>
      </c>
      <c r="G70" s="47"/>
      <c r="H70" s="50"/>
      <c r="I70" s="277">
        <f t="shared" si="2"/>
        <v>0</v>
      </c>
      <c r="J70" s="47"/>
      <c r="K70" s="50"/>
      <c r="L70" s="276">
        <f t="shared" si="13"/>
        <v>0</v>
      </c>
      <c r="M70" s="43"/>
      <c r="N70" s="44"/>
      <c r="O70" s="44"/>
      <c r="P70" s="45">
        <f t="shared" si="3"/>
        <v>0</v>
      </c>
      <c r="Q70" s="46">
        <f t="shared" si="12"/>
        <v>1</v>
      </c>
      <c r="R70" s="45">
        <f t="shared" si="14"/>
        <v>0</v>
      </c>
    </row>
    <row r="71" spans="1:18" x14ac:dyDescent="0.2">
      <c r="A71" s="352"/>
      <c r="B71" s="47">
        <v>55</v>
      </c>
      <c r="C71" s="48"/>
      <c r="D71" s="49"/>
      <c r="E71" s="221" t="b">
        <v>0</v>
      </c>
      <c r="F71" s="227" t="b">
        <v>0</v>
      </c>
      <c r="G71" s="47"/>
      <c r="H71" s="50"/>
      <c r="I71" s="277">
        <f t="shared" si="2"/>
        <v>0</v>
      </c>
      <c r="J71" s="47"/>
      <c r="K71" s="50"/>
      <c r="L71" s="276">
        <f t="shared" si="13"/>
        <v>0</v>
      </c>
      <c r="M71" s="43"/>
      <c r="N71" s="44"/>
      <c r="O71" s="44"/>
      <c r="P71" s="45">
        <f t="shared" si="3"/>
        <v>0</v>
      </c>
      <c r="Q71" s="46">
        <f t="shared" si="12"/>
        <v>1</v>
      </c>
      <c r="R71" s="45">
        <f t="shared" si="14"/>
        <v>0</v>
      </c>
    </row>
    <row r="72" spans="1:18" x14ac:dyDescent="0.2">
      <c r="A72" s="352"/>
      <c r="B72" s="47">
        <v>56</v>
      </c>
      <c r="C72" s="48"/>
      <c r="D72" s="49"/>
      <c r="E72" s="221" t="b">
        <v>0</v>
      </c>
      <c r="F72" s="227" t="b">
        <v>0</v>
      </c>
      <c r="G72" s="47"/>
      <c r="H72" s="50"/>
      <c r="I72" s="277">
        <f t="shared" si="2"/>
        <v>0</v>
      </c>
      <c r="J72" s="47"/>
      <c r="K72" s="50"/>
      <c r="L72" s="276">
        <f t="shared" si="13"/>
        <v>0</v>
      </c>
      <c r="M72" s="43"/>
      <c r="N72" s="44"/>
      <c r="O72" s="44"/>
      <c r="P72" s="45">
        <f t="shared" si="3"/>
        <v>0</v>
      </c>
      <c r="Q72" s="46">
        <f t="shared" si="12"/>
        <v>1</v>
      </c>
      <c r="R72" s="45">
        <f t="shared" si="14"/>
        <v>0</v>
      </c>
    </row>
    <row r="73" spans="1:18" x14ac:dyDescent="0.2">
      <c r="A73" s="352"/>
      <c r="B73" s="47">
        <v>57</v>
      </c>
      <c r="C73" s="48"/>
      <c r="D73" s="49"/>
      <c r="E73" s="221" t="b">
        <v>0</v>
      </c>
      <c r="F73" s="227" t="b">
        <v>0</v>
      </c>
      <c r="G73" s="47"/>
      <c r="H73" s="50"/>
      <c r="I73" s="277">
        <f t="shared" si="2"/>
        <v>0</v>
      </c>
      <c r="J73" s="47"/>
      <c r="K73" s="50"/>
      <c r="L73" s="276">
        <f t="shared" si="13"/>
        <v>0</v>
      </c>
      <c r="M73" s="43"/>
      <c r="N73" s="44"/>
      <c r="O73" s="44"/>
      <c r="P73" s="45">
        <f t="shared" si="3"/>
        <v>0</v>
      </c>
      <c r="Q73" s="46">
        <f t="shared" si="12"/>
        <v>1</v>
      </c>
      <c r="R73" s="45">
        <f t="shared" si="14"/>
        <v>0</v>
      </c>
    </row>
    <row r="74" spans="1:18" x14ac:dyDescent="0.2">
      <c r="A74" s="352"/>
      <c r="B74" s="47">
        <v>58</v>
      </c>
      <c r="C74" s="48"/>
      <c r="D74" s="49"/>
      <c r="E74" s="221" t="b">
        <v>0</v>
      </c>
      <c r="F74" s="227" t="b">
        <v>0</v>
      </c>
      <c r="G74" s="47"/>
      <c r="H74" s="50"/>
      <c r="I74" s="277">
        <f t="shared" ref="I74:I79" si="20">G74*H74</f>
        <v>0</v>
      </c>
      <c r="J74" s="47"/>
      <c r="K74" s="50"/>
      <c r="L74" s="276">
        <f t="shared" ref="L74:L79" si="21">J74*K74</f>
        <v>0</v>
      </c>
      <c r="M74" s="43"/>
      <c r="N74" s="44"/>
      <c r="O74" s="44"/>
      <c r="P74" s="45">
        <f t="shared" ref="P74:P79" si="22">I74+L74+M74+N74</f>
        <v>0</v>
      </c>
      <c r="Q74" s="46">
        <f t="shared" si="12"/>
        <v>1</v>
      </c>
      <c r="R74" s="45">
        <f t="shared" ref="R74:R79" si="23">P74*Q74</f>
        <v>0</v>
      </c>
    </row>
    <row r="75" spans="1:18" x14ac:dyDescent="0.2">
      <c r="A75" s="352"/>
      <c r="B75" s="47">
        <v>59</v>
      </c>
      <c r="C75" s="48"/>
      <c r="D75" s="49"/>
      <c r="E75" s="221" t="b">
        <v>0</v>
      </c>
      <c r="F75" s="227" t="b">
        <v>0</v>
      </c>
      <c r="G75" s="47"/>
      <c r="H75" s="50"/>
      <c r="I75" s="277">
        <f t="shared" si="20"/>
        <v>0</v>
      </c>
      <c r="J75" s="47"/>
      <c r="K75" s="50"/>
      <c r="L75" s="276">
        <f t="shared" si="21"/>
        <v>0</v>
      </c>
      <c r="M75" s="43"/>
      <c r="N75" s="44"/>
      <c r="O75" s="44"/>
      <c r="P75" s="45">
        <f t="shared" si="22"/>
        <v>0</v>
      </c>
      <c r="Q75" s="46">
        <f t="shared" si="12"/>
        <v>1</v>
      </c>
      <c r="R75" s="45">
        <f t="shared" si="23"/>
        <v>0</v>
      </c>
    </row>
    <row r="76" spans="1:18" x14ac:dyDescent="0.2">
      <c r="A76" s="352"/>
      <c r="B76" s="47">
        <v>60</v>
      </c>
      <c r="C76" s="48"/>
      <c r="D76" s="49"/>
      <c r="E76" s="221" t="b">
        <v>0</v>
      </c>
      <c r="F76" s="227" t="b">
        <v>0</v>
      </c>
      <c r="G76" s="47"/>
      <c r="H76" s="50"/>
      <c r="I76" s="277">
        <f t="shared" si="20"/>
        <v>0</v>
      </c>
      <c r="J76" s="47"/>
      <c r="K76" s="50"/>
      <c r="L76" s="276">
        <f t="shared" si="21"/>
        <v>0</v>
      </c>
      <c r="M76" s="43"/>
      <c r="N76" s="44"/>
      <c r="O76" s="44"/>
      <c r="P76" s="45">
        <f t="shared" si="22"/>
        <v>0</v>
      </c>
      <c r="Q76" s="46">
        <f t="shared" si="12"/>
        <v>1</v>
      </c>
      <c r="R76" s="45">
        <f t="shared" si="23"/>
        <v>0</v>
      </c>
    </row>
    <row r="77" spans="1:18" x14ac:dyDescent="0.2">
      <c r="A77" s="352"/>
      <c r="B77" s="47">
        <v>61</v>
      </c>
      <c r="C77" s="48"/>
      <c r="D77" s="49"/>
      <c r="E77" s="221" t="b">
        <v>0</v>
      </c>
      <c r="F77" s="227" t="b">
        <v>0</v>
      </c>
      <c r="G77" s="47"/>
      <c r="H77" s="50"/>
      <c r="I77" s="277">
        <f t="shared" si="20"/>
        <v>0</v>
      </c>
      <c r="J77" s="47"/>
      <c r="K77" s="50"/>
      <c r="L77" s="276">
        <f t="shared" si="21"/>
        <v>0</v>
      </c>
      <c r="M77" s="43"/>
      <c r="N77" s="44"/>
      <c r="O77" s="44"/>
      <c r="P77" s="45">
        <f t="shared" si="22"/>
        <v>0</v>
      </c>
      <c r="Q77" s="46">
        <f t="shared" si="12"/>
        <v>1</v>
      </c>
      <c r="R77" s="45">
        <f t="shared" si="23"/>
        <v>0</v>
      </c>
    </row>
    <row r="78" spans="1:18" x14ac:dyDescent="0.2">
      <c r="A78" s="352"/>
      <c r="B78" s="47">
        <v>62</v>
      </c>
      <c r="C78" s="48"/>
      <c r="D78" s="49"/>
      <c r="E78" s="221" t="b">
        <v>0</v>
      </c>
      <c r="F78" s="227" t="b">
        <v>0</v>
      </c>
      <c r="G78" s="47"/>
      <c r="H78" s="50"/>
      <c r="I78" s="277">
        <f t="shared" si="20"/>
        <v>0</v>
      </c>
      <c r="J78" s="47"/>
      <c r="K78" s="50"/>
      <c r="L78" s="276">
        <f t="shared" si="21"/>
        <v>0</v>
      </c>
      <c r="M78" s="43"/>
      <c r="N78" s="44"/>
      <c r="O78" s="44"/>
      <c r="P78" s="45">
        <f t="shared" si="22"/>
        <v>0</v>
      </c>
      <c r="Q78" s="46">
        <f t="shared" si="12"/>
        <v>1</v>
      </c>
      <c r="R78" s="45">
        <f t="shared" si="23"/>
        <v>0</v>
      </c>
    </row>
    <row r="79" spans="1:18" x14ac:dyDescent="0.2">
      <c r="A79" s="352"/>
      <c r="B79" s="47">
        <v>63</v>
      </c>
      <c r="C79" s="48"/>
      <c r="D79" s="49"/>
      <c r="E79" s="221" t="b">
        <v>0</v>
      </c>
      <c r="F79" s="227" t="b">
        <v>0</v>
      </c>
      <c r="G79" s="47"/>
      <c r="H79" s="50"/>
      <c r="I79" s="277">
        <f t="shared" si="20"/>
        <v>0</v>
      </c>
      <c r="J79" s="47"/>
      <c r="K79" s="50"/>
      <c r="L79" s="276">
        <f t="shared" si="21"/>
        <v>0</v>
      </c>
      <c r="M79" s="43"/>
      <c r="N79" s="44"/>
      <c r="O79" s="44"/>
      <c r="P79" s="45">
        <f t="shared" si="22"/>
        <v>0</v>
      </c>
      <c r="Q79" s="46">
        <f t="shared" si="12"/>
        <v>1</v>
      </c>
      <c r="R79" s="45">
        <f t="shared" si="23"/>
        <v>0</v>
      </c>
    </row>
    <row r="80" spans="1:18" x14ac:dyDescent="0.2">
      <c r="A80" s="352"/>
      <c r="B80" s="47">
        <v>64</v>
      </c>
      <c r="C80" s="48"/>
      <c r="D80" s="49"/>
      <c r="E80" s="221" t="b">
        <v>0</v>
      </c>
      <c r="F80" s="227" t="b">
        <v>0</v>
      </c>
      <c r="G80" s="47"/>
      <c r="H80" s="50"/>
      <c r="I80" s="277">
        <f t="shared" si="2"/>
        <v>0</v>
      </c>
      <c r="J80" s="47"/>
      <c r="K80" s="50"/>
      <c r="L80" s="276">
        <f t="shared" si="13"/>
        <v>0</v>
      </c>
      <c r="M80" s="43"/>
      <c r="N80" s="44"/>
      <c r="O80" s="44"/>
      <c r="P80" s="45">
        <f t="shared" si="3"/>
        <v>0</v>
      </c>
      <c r="Q80" s="46">
        <f t="shared" si="12"/>
        <v>1</v>
      </c>
      <c r="R80" s="45">
        <f t="shared" si="14"/>
        <v>0</v>
      </c>
    </row>
    <row r="81" spans="1:18" x14ac:dyDescent="0.2">
      <c r="A81" s="352"/>
      <c r="B81" s="47">
        <v>65</v>
      </c>
      <c r="C81" s="48"/>
      <c r="D81" s="49"/>
      <c r="E81" s="221" t="b">
        <v>0</v>
      </c>
      <c r="F81" s="227" t="b">
        <v>0</v>
      </c>
      <c r="G81" s="47"/>
      <c r="H81" s="50"/>
      <c r="I81" s="277">
        <f t="shared" si="2"/>
        <v>0</v>
      </c>
      <c r="J81" s="47"/>
      <c r="K81" s="50"/>
      <c r="L81" s="276">
        <f t="shared" si="13"/>
        <v>0</v>
      </c>
      <c r="M81" s="43"/>
      <c r="N81" s="44"/>
      <c r="O81" s="44"/>
      <c r="P81" s="45">
        <f t="shared" si="3"/>
        <v>0</v>
      </c>
      <c r="Q81" s="46">
        <f t="shared" si="12"/>
        <v>1</v>
      </c>
      <c r="R81" s="45">
        <f t="shared" si="14"/>
        <v>0</v>
      </c>
    </row>
    <row r="82" spans="1:18" x14ac:dyDescent="0.2">
      <c r="A82" s="352"/>
      <c r="B82" s="47">
        <v>66</v>
      </c>
      <c r="C82" s="48"/>
      <c r="D82" s="49"/>
      <c r="E82" s="221" t="b">
        <v>0</v>
      </c>
      <c r="F82" s="227" t="b">
        <v>0</v>
      </c>
      <c r="G82" s="47"/>
      <c r="H82" s="50"/>
      <c r="I82" s="277">
        <f>G82*H82</f>
        <v>0</v>
      </c>
      <c r="J82" s="47"/>
      <c r="K82" s="50"/>
      <c r="L82" s="276">
        <f t="shared" si="13"/>
        <v>0</v>
      </c>
      <c r="M82" s="43"/>
      <c r="N82" s="44"/>
      <c r="O82" s="44"/>
      <c r="P82" s="45">
        <f t="shared" si="3"/>
        <v>0</v>
      </c>
      <c r="Q82" s="46">
        <f t="shared" si="12"/>
        <v>1</v>
      </c>
      <c r="R82" s="45">
        <f t="shared" si="14"/>
        <v>0</v>
      </c>
    </row>
    <row r="83" spans="1:18" x14ac:dyDescent="0.2">
      <c r="A83" s="352"/>
      <c r="B83" s="47">
        <v>67</v>
      </c>
      <c r="C83" s="48"/>
      <c r="D83" s="49"/>
      <c r="E83" s="221" t="b">
        <v>0</v>
      </c>
      <c r="F83" s="227" t="b">
        <v>0</v>
      </c>
      <c r="G83" s="47"/>
      <c r="H83" s="50"/>
      <c r="I83" s="277">
        <f t="shared" si="2"/>
        <v>0</v>
      </c>
      <c r="J83" s="47"/>
      <c r="K83" s="50"/>
      <c r="L83" s="276">
        <f t="shared" si="13"/>
        <v>0</v>
      </c>
      <c r="M83" s="43"/>
      <c r="N83" s="44"/>
      <c r="O83" s="44"/>
      <c r="P83" s="45">
        <f t="shared" si="3"/>
        <v>0</v>
      </c>
      <c r="Q83" s="46">
        <f t="shared" si="12"/>
        <v>1</v>
      </c>
      <c r="R83" s="45">
        <f t="shared" si="14"/>
        <v>0</v>
      </c>
    </row>
    <row r="84" spans="1:18" x14ac:dyDescent="0.2">
      <c r="A84" s="352"/>
      <c r="B84" s="47">
        <v>68</v>
      </c>
      <c r="C84" s="48"/>
      <c r="D84" s="49"/>
      <c r="E84" s="221" t="b">
        <v>0</v>
      </c>
      <c r="F84" s="227" t="b">
        <v>0</v>
      </c>
      <c r="G84" s="47"/>
      <c r="H84" s="50"/>
      <c r="I84" s="277">
        <f t="shared" si="2"/>
        <v>0</v>
      </c>
      <c r="J84" s="47"/>
      <c r="K84" s="50"/>
      <c r="L84" s="276">
        <f t="shared" si="13"/>
        <v>0</v>
      </c>
      <c r="M84" s="43"/>
      <c r="N84" s="44"/>
      <c r="O84" s="44"/>
      <c r="P84" s="45">
        <f t="shared" si="3"/>
        <v>0</v>
      </c>
      <c r="Q84" s="46">
        <f t="shared" si="12"/>
        <v>1</v>
      </c>
      <c r="R84" s="45">
        <f t="shared" si="14"/>
        <v>0</v>
      </c>
    </row>
    <row r="85" spans="1:18" x14ac:dyDescent="0.2">
      <c r="A85" s="352"/>
      <c r="B85" s="47">
        <v>69</v>
      </c>
      <c r="C85" s="48"/>
      <c r="D85" s="49"/>
      <c r="E85" s="221" t="b">
        <v>0</v>
      </c>
      <c r="F85" s="227" t="b">
        <v>0</v>
      </c>
      <c r="G85" s="47"/>
      <c r="H85" s="50"/>
      <c r="I85" s="277">
        <f t="shared" si="2"/>
        <v>0</v>
      </c>
      <c r="J85" s="47"/>
      <c r="K85" s="50"/>
      <c r="L85" s="276">
        <f t="shared" si="13"/>
        <v>0</v>
      </c>
      <c r="M85" s="43"/>
      <c r="N85" s="44"/>
      <c r="O85" s="44"/>
      <c r="P85" s="45">
        <f t="shared" si="3"/>
        <v>0</v>
      </c>
      <c r="Q85" s="46">
        <f t="shared" si="12"/>
        <v>1</v>
      </c>
      <c r="R85" s="45">
        <f t="shared" si="14"/>
        <v>0</v>
      </c>
    </row>
    <row r="86" spans="1:18" ht="12.75" thickBot="1" x14ac:dyDescent="0.25">
      <c r="A86" s="353"/>
      <c r="B86" s="47">
        <v>70</v>
      </c>
      <c r="C86" s="52"/>
      <c r="D86" s="53"/>
      <c r="E86" s="228" t="b">
        <v>0</v>
      </c>
      <c r="F86" s="229" t="b">
        <v>0</v>
      </c>
      <c r="G86" s="54"/>
      <c r="H86" s="55"/>
      <c r="I86" s="278">
        <f t="shared" si="2"/>
        <v>0</v>
      </c>
      <c r="J86" s="54"/>
      <c r="K86" s="55"/>
      <c r="L86" s="279">
        <f t="shared" si="13"/>
        <v>0</v>
      </c>
      <c r="M86" s="57"/>
      <c r="N86" s="58"/>
      <c r="O86" s="58"/>
      <c r="P86" s="59">
        <f t="shared" si="3"/>
        <v>0</v>
      </c>
      <c r="Q86" s="60">
        <f t="shared" si="12"/>
        <v>1</v>
      </c>
      <c r="R86" s="59">
        <f t="shared" si="14"/>
        <v>0</v>
      </c>
    </row>
    <row r="87" spans="1:18" x14ac:dyDescent="0.2">
      <c r="C87" s="61"/>
      <c r="D87" s="61"/>
      <c r="E87" s="61"/>
      <c r="F87" s="61"/>
      <c r="G87" s="62"/>
      <c r="H87" s="63"/>
      <c r="I87" s="63"/>
      <c r="J87" s="62"/>
      <c r="K87" s="63"/>
      <c r="L87" s="63"/>
      <c r="M87" s="64"/>
      <c r="N87" s="64"/>
      <c r="O87" s="64"/>
      <c r="P87" s="63"/>
      <c r="Q87" s="65"/>
      <c r="R87" s="66"/>
    </row>
    <row r="88" spans="1:18" ht="12.75" thickBot="1" x14ac:dyDescent="0.25">
      <c r="B88" s="62"/>
      <c r="C88" s="61"/>
      <c r="D88" s="61"/>
      <c r="E88" s="61"/>
      <c r="F88" s="61"/>
      <c r="G88" s="62"/>
      <c r="H88" s="67"/>
      <c r="I88" s="68"/>
      <c r="J88" s="62"/>
      <c r="K88" s="67"/>
      <c r="L88" s="68"/>
      <c r="M88" s="68"/>
      <c r="N88" s="68"/>
      <c r="O88" s="68"/>
      <c r="P88" s="64"/>
      <c r="Q88" s="64"/>
      <c r="R88" s="64"/>
    </row>
    <row r="89" spans="1:18" ht="12.75" thickBot="1" x14ac:dyDescent="0.25">
      <c r="A89" s="69" t="s">
        <v>21</v>
      </c>
      <c r="B89" s="70"/>
      <c r="C89" s="71"/>
      <c r="D89" s="71"/>
      <c r="E89" s="71"/>
      <c r="F89" s="71"/>
      <c r="G89" s="72">
        <f>SUM(G6:G86)</f>
        <v>0</v>
      </c>
      <c r="H89" s="73"/>
      <c r="I89" s="74">
        <f>SUM(I6:I86)</f>
        <v>0</v>
      </c>
      <c r="J89" s="72">
        <f>SUM(J6:J86)</f>
        <v>0</v>
      </c>
      <c r="K89" s="73"/>
      <c r="L89" s="74">
        <f>SUM(L6:L86)</f>
        <v>0</v>
      </c>
      <c r="M89" s="75">
        <f>SUM(M6:M86)</f>
        <v>0</v>
      </c>
      <c r="N89" s="76">
        <f t="shared" ref="N89:O89" si="24">SUM(N6:N86)</f>
        <v>0</v>
      </c>
      <c r="O89" s="76">
        <f t="shared" si="24"/>
        <v>0</v>
      </c>
      <c r="P89" s="76">
        <f>SUM(P6:P86)</f>
        <v>0</v>
      </c>
      <c r="Q89" s="77"/>
      <c r="R89" s="289">
        <f>SUM(R6:R88)</f>
        <v>0</v>
      </c>
    </row>
    <row r="90" spans="1:18" x14ac:dyDescent="0.2">
      <c r="A90" s="78"/>
      <c r="G90" s="79"/>
      <c r="H90" s="1"/>
      <c r="I90" s="80"/>
      <c r="J90" s="79"/>
      <c r="K90" s="1"/>
      <c r="L90" s="80"/>
      <c r="M90" s="80"/>
      <c r="N90" s="80"/>
      <c r="O90" s="80"/>
      <c r="P90" s="80"/>
      <c r="Q90" s="81"/>
      <c r="R90" s="81"/>
    </row>
    <row r="91" spans="1:18" x14ac:dyDescent="0.2">
      <c r="A91" s="338" t="s">
        <v>76</v>
      </c>
      <c r="B91" s="339"/>
      <c r="C91" s="339"/>
      <c r="D91" s="339"/>
      <c r="E91" s="339"/>
      <c r="F91" s="339"/>
      <c r="G91" s="340"/>
      <c r="K91" s="301" t="s">
        <v>23</v>
      </c>
      <c r="L91" s="301"/>
      <c r="M91" s="301"/>
      <c r="N91" s="301"/>
      <c r="O91" s="301"/>
      <c r="P91" s="301"/>
      <c r="Q91" s="301"/>
      <c r="R91" s="301"/>
    </row>
    <row r="92" spans="1:18" ht="28.9" customHeight="1" x14ac:dyDescent="0.2">
      <c r="A92" s="82" t="s">
        <v>49</v>
      </c>
      <c r="B92" s="354" t="s">
        <v>30</v>
      </c>
      <c r="C92" s="355"/>
      <c r="D92" s="355"/>
      <c r="E92" s="355"/>
      <c r="F92" s="356"/>
      <c r="G92" s="83" t="s">
        <v>25</v>
      </c>
      <c r="K92" s="84"/>
      <c r="L92" s="295" t="s">
        <v>50</v>
      </c>
      <c r="M92" s="296"/>
      <c r="N92" s="297"/>
      <c r="O92" s="295" t="s">
        <v>51</v>
      </c>
      <c r="P92" s="296"/>
      <c r="Q92" s="297"/>
      <c r="R92" s="293" t="s">
        <v>52</v>
      </c>
    </row>
    <row r="93" spans="1:18" x14ac:dyDescent="0.2">
      <c r="A93" s="85"/>
      <c r="B93" s="290"/>
      <c r="C93" s="290"/>
      <c r="D93" s="290"/>
      <c r="E93" s="290"/>
      <c r="F93" s="290"/>
      <c r="G93" s="86"/>
      <c r="K93" s="84"/>
      <c r="L93" s="83" t="s">
        <v>26</v>
      </c>
      <c r="M93" s="83" t="s">
        <v>15</v>
      </c>
      <c r="N93" s="83" t="s">
        <v>16</v>
      </c>
      <c r="O93" s="83" t="s">
        <v>26</v>
      </c>
      <c r="P93" s="83" t="s">
        <v>15</v>
      </c>
      <c r="Q93" s="83" t="s">
        <v>16</v>
      </c>
      <c r="R93" s="294"/>
    </row>
    <row r="94" spans="1:18" x14ac:dyDescent="0.2">
      <c r="A94" s="88"/>
      <c r="B94" s="290"/>
      <c r="C94" s="290"/>
      <c r="D94" s="290"/>
      <c r="E94" s="290"/>
      <c r="F94" s="290"/>
      <c r="G94" s="86"/>
      <c r="K94" s="48" t="s">
        <v>53</v>
      </c>
      <c r="L94" s="89"/>
      <c r="M94" s="86"/>
      <c r="N94" s="90">
        <f>SUM(L94*M94)</f>
        <v>0</v>
      </c>
      <c r="O94" s="89"/>
      <c r="P94" s="86"/>
      <c r="Q94" s="90">
        <f>SUM(O94*P94)</f>
        <v>0</v>
      </c>
      <c r="R94" s="50">
        <f>SUM(Q94,N94)</f>
        <v>0</v>
      </c>
    </row>
    <row r="95" spans="1:18" x14ac:dyDescent="0.2">
      <c r="A95" s="88"/>
      <c r="B95" s="290"/>
      <c r="C95" s="290"/>
      <c r="D95" s="290"/>
      <c r="E95" s="290"/>
      <c r="F95" s="290"/>
      <c r="G95" s="86"/>
      <c r="K95" s="292" t="s">
        <v>54</v>
      </c>
      <c r="L95" s="91"/>
      <c r="M95" s="86"/>
      <c r="N95" s="90">
        <f>SUM(L95*M95)</f>
        <v>0</v>
      </c>
      <c r="O95" s="89"/>
      <c r="P95" s="86"/>
      <c r="Q95" s="90">
        <f>SUM(O95*P95)</f>
        <v>0</v>
      </c>
      <c r="R95" s="50">
        <f>SUM(P95,M95)</f>
        <v>0</v>
      </c>
    </row>
    <row r="96" spans="1:18" x14ac:dyDescent="0.2">
      <c r="A96" s="88"/>
      <c r="B96" s="290"/>
      <c r="C96" s="290"/>
      <c r="D96" s="290"/>
      <c r="E96" s="290"/>
      <c r="F96" s="290"/>
      <c r="G96" s="86"/>
      <c r="K96" s="69"/>
      <c r="L96" s="298"/>
      <c r="M96" s="92"/>
      <c r="N96" s="92"/>
      <c r="O96" s="298"/>
      <c r="P96" s="92"/>
      <c r="Q96" s="92"/>
      <c r="R96" s="92">
        <f>R94+R95</f>
        <v>0</v>
      </c>
    </row>
    <row r="97" spans="1:18" x14ac:dyDescent="0.2">
      <c r="A97" s="88"/>
      <c r="B97" s="290"/>
      <c r="C97" s="290"/>
      <c r="D97" s="290"/>
      <c r="E97" s="290"/>
      <c r="F97" s="290"/>
      <c r="G97" s="86"/>
      <c r="J97" s="61"/>
      <c r="K97" s="61"/>
      <c r="L97" s="93"/>
      <c r="M97" s="93"/>
      <c r="N97" s="93"/>
      <c r="O97" s="93"/>
      <c r="P97" s="81"/>
      <c r="Q97" s="81"/>
      <c r="R97" s="81"/>
    </row>
    <row r="98" spans="1:18" x14ac:dyDescent="0.2">
      <c r="B98" s="69"/>
      <c r="C98" s="69"/>
      <c r="D98" s="69"/>
      <c r="E98" s="69"/>
      <c r="F98" s="69"/>
      <c r="G98" s="92">
        <f>SUM(G93:G97)</f>
        <v>0</v>
      </c>
      <c r="J98" s="1"/>
      <c r="K98" s="338" t="s">
        <v>29</v>
      </c>
      <c r="L98" s="339"/>
      <c r="M98" s="339"/>
      <c r="N98" s="339"/>
      <c r="O98" s="339"/>
      <c r="P98" s="339"/>
      <c r="Q98" s="339"/>
      <c r="R98" s="340"/>
    </row>
    <row r="99" spans="1:18" x14ac:dyDescent="0.2">
      <c r="H99" s="1"/>
      <c r="I99" s="1"/>
      <c r="J99" s="1"/>
      <c r="K99" s="354" t="s">
        <v>49</v>
      </c>
      <c r="L99" s="356"/>
      <c r="M99" s="354" t="s">
        <v>77</v>
      </c>
      <c r="N99" s="355"/>
      <c r="O99" s="355"/>
      <c r="P99" s="355"/>
      <c r="Q99" s="356"/>
      <c r="R99" s="83" t="s">
        <v>25</v>
      </c>
    </row>
    <row r="100" spans="1:18" x14ac:dyDescent="0.2">
      <c r="A100" s="338" t="s">
        <v>31</v>
      </c>
      <c r="B100" s="339"/>
      <c r="C100" s="339"/>
      <c r="D100" s="339"/>
      <c r="E100" s="339"/>
      <c r="F100" s="339"/>
      <c r="G100" s="339"/>
      <c r="H100" s="339"/>
      <c r="I100" s="340"/>
      <c r="J100" s="1"/>
      <c r="K100" s="348"/>
      <c r="L100" s="345"/>
      <c r="M100" s="348"/>
      <c r="N100" s="344"/>
      <c r="O100" s="344"/>
      <c r="P100" s="344"/>
      <c r="Q100" s="345"/>
      <c r="R100" s="86"/>
    </row>
    <row r="101" spans="1:18" x14ac:dyDescent="0.2">
      <c r="A101" s="82" t="s">
        <v>32</v>
      </c>
      <c r="B101" s="350"/>
      <c r="C101" s="350"/>
      <c r="D101" s="350"/>
      <c r="E101" s="350"/>
      <c r="F101" s="350"/>
      <c r="G101" s="350"/>
      <c r="H101" s="351"/>
      <c r="I101" s="83" t="s">
        <v>25</v>
      </c>
      <c r="J101" s="1"/>
      <c r="K101" s="348"/>
      <c r="L101" s="345"/>
      <c r="M101" s="348"/>
      <c r="N101" s="344"/>
      <c r="O101" s="344"/>
      <c r="P101" s="344"/>
      <c r="Q101" s="345"/>
      <c r="R101" s="86"/>
    </row>
    <row r="102" spans="1:18" x14ac:dyDescent="0.2">
      <c r="A102" s="85"/>
      <c r="B102" s="344"/>
      <c r="C102" s="344"/>
      <c r="D102" s="344"/>
      <c r="E102" s="344"/>
      <c r="F102" s="344"/>
      <c r="G102" s="344"/>
      <c r="H102" s="345"/>
      <c r="I102" s="50"/>
      <c r="J102" s="1"/>
      <c r="K102" s="348"/>
      <c r="L102" s="345"/>
      <c r="M102" s="348"/>
      <c r="N102" s="344"/>
      <c r="O102" s="344"/>
      <c r="P102" s="344"/>
      <c r="Q102" s="345"/>
      <c r="R102" s="86"/>
    </row>
    <row r="103" spans="1:18" x14ac:dyDescent="0.2">
      <c r="A103" s="88"/>
      <c r="B103" s="344"/>
      <c r="C103" s="344"/>
      <c r="D103" s="344"/>
      <c r="E103" s="344"/>
      <c r="F103" s="344"/>
      <c r="G103" s="344"/>
      <c r="H103" s="345"/>
      <c r="I103" s="50"/>
      <c r="J103" s="1"/>
      <c r="K103" s="348"/>
      <c r="L103" s="345"/>
      <c r="M103" s="348"/>
      <c r="N103" s="344"/>
      <c r="O103" s="344"/>
      <c r="P103" s="344"/>
      <c r="Q103" s="345"/>
      <c r="R103" s="86"/>
    </row>
    <row r="104" spans="1:18" x14ac:dyDescent="0.2">
      <c r="A104" s="88"/>
      <c r="B104" s="344"/>
      <c r="C104" s="344"/>
      <c r="D104" s="344"/>
      <c r="E104" s="344"/>
      <c r="F104" s="344"/>
      <c r="G104" s="344"/>
      <c r="H104" s="345"/>
      <c r="I104" s="50"/>
      <c r="J104" s="1"/>
      <c r="K104" s="348"/>
      <c r="L104" s="345"/>
      <c r="M104" s="348"/>
      <c r="N104" s="344"/>
      <c r="O104" s="344"/>
      <c r="P104" s="344"/>
      <c r="Q104" s="345"/>
      <c r="R104" s="86"/>
    </row>
    <row r="105" spans="1:18" x14ac:dyDescent="0.2">
      <c r="A105" s="88"/>
      <c r="B105" s="344"/>
      <c r="C105" s="344"/>
      <c r="D105" s="344"/>
      <c r="E105" s="344"/>
      <c r="F105" s="344"/>
      <c r="G105" s="344"/>
      <c r="H105" s="345"/>
      <c r="I105" s="50"/>
      <c r="J105" s="1"/>
      <c r="K105" s="349" t="s">
        <v>33</v>
      </c>
      <c r="L105" s="349"/>
      <c r="M105" s="349"/>
      <c r="N105" s="349"/>
      <c r="O105" s="349"/>
      <c r="P105" s="349"/>
      <c r="Q105" s="349"/>
      <c r="R105" s="92">
        <f>SUM(R100:R104)</f>
        <v>0</v>
      </c>
    </row>
    <row r="106" spans="1:18" x14ac:dyDescent="0.2">
      <c r="A106" s="88"/>
      <c r="B106" s="344"/>
      <c r="C106" s="344"/>
      <c r="D106" s="344"/>
      <c r="E106" s="344"/>
      <c r="F106" s="344"/>
      <c r="G106" s="344"/>
      <c r="H106" s="345"/>
      <c r="I106" s="50"/>
      <c r="J106" s="1"/>
      <c r="K106" s="386" t="s">
        <v>34</v>
      </c>
      <c r="L106" s="3"/>
      <c r="M106" s="3"/>
      <c r="N106" s="3"/>
      <c r="O106" s="3"/>
      <c r="P106" s="3"/>
      <c r="Q106" s="3"/>
      <c r="R106" s="3"/>
    </row>
    <row r="107" spans="1:18" ht="12.75" thickBot="1" x14ac:dyDescent="0.25">
      <c r="B107" s="69"/>
      <c r="C107" s="69"/>
      <c r="D107" s="69"/>
      <c r="E107" s="69"/>
      <c r="F107" s="69"/>
      <c r="G107" s="69"/>
      <c r="H107" s="69"/>
      <c r="I107" s="92">
        <f>SUM(I102:I106)</f>
        <v>0</v>
      </c>
      <c r="J107" s="1"/>
      <c r="K107" s="1"/>
      <c r="L107" s="1"/>
      <c r="M107" s="1"/>
      <c r="N107" s="1"/>
      <c r="O107" s="1"/>
    </row>
    <row r="108" spans="1:18" ht="24.75" thickBot="1" x14ac:dyDescent="0.25">
      <c r="G108" s="1"/>
      <c r="H108" s="1"/>
      <c r="I108" s="1"/>
      <c r="J108" s="1"/>
      <c r="K108" s="1"/>
      <c r="L108" s="1"/>
      <c r="M108" s="1"/>
      <c r="N108" s="1"/>
      <c r="O108" s="94" t="s">
        <v>35</v>
      </c>
      <c r="P108" s="94" t="s">
        <v>11</v>
      </c>
      <c r="Q108" s="94" t="s">
        <v>36</v>
      </c>
      <c r="R108" s="94" t="s">
        <v>37</v>
      </c>
    </row>
    <row r="109" spans="1:18" ht="12.75" thickBot="1" x14ac:dyDescent="0.25">
      <c r="A109" s="95" t="s">
        <v>38</v>
      </c>
      <c r="G109" s="1"/>
      <c r="H109" s="1"/>
      <c r="I109" s="1"/>
      <c r="J109" s="1"/>
      <c r="K109" s="1"/>
      <c r="L109" s="1"/>
      <c r="M109" s="1"/>
      <c r="N109" s="1"/>
      <c r="O109" s="96">
        <f>SUM(P89+R96+G98+R105+I107)</f>
        <v>0</v>
      </c>
      <c r="P109" s="96">
        <f>SUM(R89+G98+R105+I107)</f>
        <v>0</v>
      </c>
      <c r="Q109" s="97"/>
      <c r="R109" s="98" t="str">
        <f>IF(P109&gt;Q109,"NO","YES")</f>
        <v>YES</v>
      </c>
    </row>
    <row r="110" spans="1:18" x14ac:dyDescent="0.2">
      <c r="B110" s="99"/>
      <c r="G110" s="1"/>
      <c r="H110" s="1"/>
      <c r="I110" s="1"/>
      <c r="J110" s="1"/>
      <c r="K110" s="1"/>
      <c r="L110" s="1"/>
      <c r="M110" s="1"/>
      <c r="N110" s="1"/>
      <c r="O110" s="1"/>
    </row>
    <row r="111" spans="1:18" x14ac:dyDescent="0.2">
      <c r="B111" s="346"/>
      <c r="C111" s="346"/>
      <c r="D111" s="346"/>
      <c r="E111" s="346"/>
      <c r="F111" s="346"/>
      <c r="G111" s="346"/>
      <c r="H111" s="346"/>
      <c r="I111" s="346"/>
      <c r="J111" s="346"/>
      <c r="K111" s="346"/>
      <c r="L111" s="346"/>
      <c r="M111" s="346"/>
      <c r="N111" s="346"/>
      <c r="O111" s="346"/>
      <c r="P111" s="346"/>
      <c r="Q111" s="346"/>
      <c r="R111" s="346"/>
    </row>
    <row r="112" spans="1:18" x14ac:dyDescent="0.2">
      <c r="B112" s="346"/>
      <c r="C112" s="346"/>
      <c r="D112" s="346"/>
      <c r="E112" s="346"/>
      <c r="F112" s="346"/>
      <c r="G112" s="346"/>
      <c r="H112" s="346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</row>
    <row r="113" spans="1:18" x14ac:dyDescent="0.2">
      <c r="A113" s="347"/>
      <c r="B113" s="347"/>
      <c r="C113" s="347"/>
      <c r="D113" s="347"/>
      <c r="E113" s="347"/>
      <c r="F113" s="347"/>
      <c r="G113" s="347"/>
      <c r="H113" s="1"/>
      <c r="I113" s="347"/>
      <c r="J113" s="347"/>
      <c r="K113" s="347"/>
      <c r="L113" s="347"/>
      <c r="M113" s="347"/>
      <c r="N113" s="347"/>
      <c r="O113" s="1"/>
    </row>
    <row r="114" spans="1:18" x14ac:dyDescent="0.2">
      <c r="A114" s="341" t="s">
        <v>39</v>
      </c>
      <c r="B114" s="341"/>
      <c r="C114" s="341"/>
      <c r="D114" s="342" t="s">
        <v>40</v>
      </c>
      <c r="E114" s="342"/>
      <c r="F114" s="342"/>
      <c r="G114" s="342"/>
      <c r="H114" s="1"/>
      <c r="I114" s="343" t="s">
        <v>41</v>
      </c>
      <c r="J114" s="343"/>
      <c r="K114" s="343"/>
      <c r="L114" s="343"/>
      <c r="M114" s="342" t="s">
        <v>40</v>
      </c>
      <c r="N114" s="342"/>
      <c r="O114" s="1"/>
    </row>
    <row r="115" spans="1:18" ht="24" customHeight="1" x14ac:dyDescent="0.2">
      <c r="B115" s="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</row>
    <row r="116" spans="1:18" ht="33.75" customHeight="1" x14ac:dyDescent="0.2">
      <c r="B116" s="1"/>
      <c r="G116" s="1"/>
      <c r="H116" s="102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B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B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8" x14ac:dyDescent="0.2">
      <c r="G119" s="1"/>
      <c r="H119" s="1"/>
      <c r="I119" s="1"/>
      <c r="J119" s="1"/>
      <c r="K119" s="1"/>
      <c r="L119" s="1"/>
      <c r="M119" s="1"/>
      <c r="N119" s="1"/>
      <c r="O119" s="1"/>
    </row>
    <row r="120" spans="1:18" x14ac:dyDescent="0.2">
      <c r="G120" s="1"/>
      <c r="H120" s="1"/>
      <c r="I120" s="1"/>
      <c r="J120" s="1"/>
      <c r="K120" s="1"/>
      <c r="L120" s="1"/>
      <c r="M120" s="1"/>
      <c r="N120" s="1"/>
      <c r="O120" s="1"/>
    </row>
    <row r="121" spans="1:18" x14ac:dyDescent="0.2">
      <c r="G121" s="1"/>
      <c r="H121" s="1"/>
      <c r="I121" s="1"/>
      <c r="J121" s="1"/>
      <c r="K121" s="1"/>
      <c r="L121" s="1"/>
      <c r="M121" s="1"/>
      <c r="N121" s="1"/>
      <c r="O121" s="1"/>
    </row>
    <row r="122" spans="1:18" x14ac:dyDescent="0.2">
      <c r="G122" s="1"/>
      <c r="H122" s="1"/>
      <c r="I122" s="1"/>
      <c r="J122" s="1"/>
      <c r="K122" s="1"/>
      <c r="L122" s="1"/>
      <c r="M122" s="1"/>
      <c r="N122" s="1"/>
      <c r="O122" s="1"/>
    </row>
  </sheetData>
  <sheetProtection algorithmName="SHA-512" hashValue="mNUK1K9J+hCzybDh97i14ZCK/gB1j8yx0XksiTRGGej3qpQmwVhttiCUbnCGnt6usjVi6pn1QALxsKsw0zygMw==" saltValue="Pvoel+WDyjm3tLAyUd+D/Q==" spinCount="100000" sheet="1" objects="1" scenarios="1"/>
  <mergeCells count="50">
    <mergeCell ref="A1:R1"/>
    <mergeCell ref="A2:R2"/>
    <mergeCell ref="N3:O3"/>
    <mergeCell ref="A4:A5"/>
    <mergeCell ref="E4:E5"/>
    <mergeCell ref="B4:D4"/>
    <mergeCell ref="G4:I4"/>
    <mergeCell ref="J4:L4"/>
    <mergeCell ref="M4:M5"/>
    <mergeCell ref="N4:N5"/>
    <mergeCell ref="O4:O5"/>
    <mergeCell ref="P4:P5"/>
    <mergeCell ref="Q4:Q5"/>
    <mergeCell ref="R4:R5"/>
    <mergeCell ref="F4:F5"/>
    <mergeCell ref="M99:Q99"/>
    <mergeCell ref="K98:R98"/>
    <mergeCell ref="K99:L99"/>
    <mergeCell ref="A100:I100"/>
    <mergeCell ref="M100:Q100"/>
    <mergeCell ref="K100:L100"/>
    <mergeCell ref="M101:Q101"/>
    <mergeCell ref="B102:H102"/>
    <mergeCell ref="M102:Q102"/>
    <mergeCell ref="K102:L102"/>
    <mergeCell ref="K101:L101"/>
    <mergeCell ref="M103:Q103"/>
    <mergeCell ref="B104:H104"/>
    <mergeCell ref="M104:Q104"/>
    <mergeCell ref="B105:H105"/>
    <mergeCell ref="K105:Q105"/>
    <mergeCell ref="K104:L104"/>
    <mergeCell ref="K103:L103"/>
    <mergeCell ref="M114:N114"/>
    <mergeCell ref="B106:H106"/>
    <mergeCell ref="B111:R111"/>
    <mergeCell ref="B112:R112"/>
    <mergeCell ref="A113:C113"/>
    <mergeCell ref="D113:G113"/>
    <mergeCell ref="I113:L113"/>
    <mergeCell ref="M113:N113"/>
    <mergeCell ref="A13:A16"/>
    <mergeCell ref="A91:G91"/>
    <mergeCell ref="A114:C114"/>
    <mergeCell ref="D114:G114"/>
    <mergeCell ref="I114:L114"/>
    <mergeCell ref="B103:H103"/>
    <mergeCell ref="B101:H101"/>
    <mergeCell ref="A17:A86"/>
    <mergeCell ref="B92:F92"/>
  </mergeCells>
  <conditionalFormatting sqref="R109">
    <cfRule type="cellIs" dxfId="1" priority="3" operator="equal">
      <formula>"NO"</formula>
    </cfRule>
    <cfRule type="cellIs" dxfId="0" priority="4" operator="equal">
      <formula>"YES"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FBE5-9962-441A-84A0-C9A33EF104BB}">
  <dimension ref="A1:I55"/>
  <sheetViews>
    <sheetView topLeftCell="A19" workbookViewId="0">
      <selection activeCell="I60" sqref="I60"/>
    </sheetView>
  </sheetViews>
  <sheetFormatPr defaultRowHeight="15" x14ac:dyDescent="0.25"/>
  <cols>
    <col min="1" max="1" width="6.85546875" customWidth="1"/>
    <col min="2" max="3" width="17.5703125" customWidth="1"/>
    <col min="4" max="4" width="36.28515625" customWidth="1"/>
    <col min="5" max="5" width="13.85546875" customWidth="1"/>
    <col min="6" max="6" width="11.85546875" customWidth="1"/>
    <col min="7" max="7" width="14.85546875" customWidth="1"/>
    <col min="8" max="8" width="75" bestFit="1" customWidth="1"/>
    <col min="9" max="9" width="33.42578125" bestFit="1" customWidth="1"/>
  </cols>
  <sheetData>
    <row r="1" spans="1:9" x14ac:dyDescent="0.25">
      <c r="A1" s="377" t="s">
        <v>55</v>
      </c>
      <c r="B1" s="378"/>
      <c r="C1" s="378"/>
      <c r="D1" s="378"/>
      <c r="E1" s="378"/>
      <c r="F1" s="378"/>
      <c r="G1" s="378"/>
      <c r="H1" s="378"/>
      <c r="I1" s="379"/>
    </row>
    <row r="2" spans="1:9" s="170" customFormat="1" ht="15" customHeight="1" x14ac:dyDescent="0.25">
      <c r="A2" s="380" t="s">
        <v>56</v>
      </c>
      <c r="B2" s="381"/>
      <c r="C2" s="381"/>
      <c r="D2" s="381"/>
      <c r="E2" s="381"/>
      <c r="F2" s="381"/>
      <c r="G2" s="381"/>
      <c r="H2" s="381"/>
      <c r="I2" s="382"/>
    </row>
    <row r="3" spans="1:9" s="170" customFormat="1" x14ac:dyDescent="0.25">
      <c r="A3" s="171"/>
      <c r="B3" s="171"/>
      <c r="C3" s="171"/>
      <c r="D3" s="171"/>
      <c r="E3" s="171"/>
      <c r="F3" s="171"/>
      <c r="G3" s="171"/>
      <c r="H3" s="171"/>
    </row>
    <row r="4" spans="1:9" x14ac:dyDescent="0.25">
      <c r="A4" s="383" t="s">
        <v>57</v>
      </c>
      <c r="B4" s="384"/>
      <c r="C4" s="384"/>
      <c r="D4" s="384"/>
      <c r="E4" s="384"/>
      <c r="F4" s="384"/>
      <c r="G4" s="384"/>
      <c r="H4" s="384"/>
      <c r="I4" s="385"/>
    </row>
    <row r="5" spans="1:9" x14ac:dyDescent="0.25">
      <c r="A5" s="172"/>
      <c r="B5" s="173" t="s">
        <v>12</v>
      </c>
      <c r="C5" s="173" t="s">
        <v>13</v>
      </c>
      <c r="D5" s="174" t="s">
        <v>58</v>
      </c>
      <c r="E5" s="175" t="s">
        <v>59</v>
      </c>
      <c r="F5" s="175" t="s">
        <v>60</v>
      </c>
      <c r="G5" s="176" t="s">
        <v>25</v>
      </c>
      <c r="H5" s="176" t="s">
        <v>61</v>
      </c>
      <c r="I5" s="177" t="s">
        <v>62</v>
      </c>
    </row>
    <row r="6" spans="1:9" x14ac:dyDescent="0.25">
      <c r="A6" s="178">
        <f>'Male Player Payments'!B6</f>
        <v>1</v>
      </c>
      <c r="B6" s="280">
        <f>'Male Player Payments'!C6</f>
        <v>0</v>
      </c>
      <c r="C6" s="280">
        <f>'Male Player Payments'!D6</f>
        <v>0</v>
      </c>
      <c r="D6" s="179" t="str">
        <f>'Male Player Payments'!A6</f>
        <v>SENIOR Playing Coach</v>
      </c>
      <c r="E6" s="180">
        <f>'Male Player Payments'!P6*(1-'Male Player Payments'!Q6)</f>
        <v>0</v>
      </c>
      <c r="F6" s="181"/>
      <c r="G6" s="182">
        <f>SUM(E6,F6)</f>
        <v>0</v>
      </c>
      <c r="H6" s="183" t="s">
        <v>63</v>
      </c>
      <c r="I6" s="287" t="b">
        <v>0</v>
      </c>
    </row>
    <row r="7" spans="1:9" x14ac:dyDescent="0.25">
      <c r="A7" s="178">
        <f>'Male Player Payments'!B7</f>
        <v>1</v>
      </c>
      <c r="B7" s="280">
        <f>'Male Player Payments'!C7</f>
        <v>0</v>
      </c>
      <c r="C7" s="280">
        <f>'Male Player Payments'!D7</f>
        <v>0</v>
      </c>
      <c r="D7" s="179" t="str">
        <f>'Male Player Payments'!A7</f>
        <v>SENIOR Playing Assistant Coach</v>
      </c>
      <c r="E7" s="180">
        <f>'Male Player Payments'!P7*(1-'Male Player Payments'!Q7)</f>
        <v>0</v>
      </c>
      <c r="F7" s="181"/>
      <c r="G7" s="182">
        <f t="shared" ref="G7:G11" si="0">SUM(E7,F7)</f>
        <v>0</v>
      </c>
      <c r="H7" s="183" t="s">
        <v>64</v>
      </c>
      <c r="I7" s="287" t="b">
        <v>0</v>
      </c>
    </row>
    <row r="8" spans="1:9" x14ac:dyDescent="0.25">
      <c r="A8" s="178">
        <f>'Male Player Payments'!B8</f>
        <v>2</v>
      </c>
      <c r="B8" s="280">
        <f>'Male Player Payments'!C8</f>
        <v>0</v>
      </c>
      <c r="C8" s="280">
        <f>'Male Player Payments'!D8</f>
        <v>0</v>
      </c>
      <c r="D8" s="179" t="str">
        <f>'Male Player Payments'!A8</f>
        <v>SENIOR Playing Assistant Coach</v>
      </c>
      <c r="E8" s="180">
        <f>'Male Player Payments'!P8*(1-'Male Player Payments'!Q8)</f>
        <v>0</v>
      </c>
      <c r="F8" s="181"/>
      <c r="G8" s="182">
        <f t="shared" si="0"/>
        <v>0</v>
      </c>
      <c r="H8" s="183" t="s">
        <v>64</v>
      </c>
      <c r="I8" s="287" t="b">
        <v>0</v>
      </c>
    </row>
    <row r="9" spans="1:9" x14ac:dyDescent="0.25">
      <c r="A9" s="184">
        <v>1</v>
      </c>
      <c r="B9" s="281">
        <f>'Male Player Payments'!C9</f>
        <v>0</v>
      </c>
      <c r="C9" s="281">
        <f>'Male Player Payments'!D9</f>
        <v>0</v>
      </c>
      <c r="D9" s="185" t="str">
        <f>'Male Player Payments'!A9</f>
        <v>RESERVE Playing  Coach</v>
      </c>
      <c r="E9" s="282">
        <f>'Male Player Payments'!P9*(1-'Male Player Payments'!Q9)</f>
        <v>0</v>
      </c>
      <c r="F9" s="186"/>
      <c r="G9" s="187">
        <f t="shared" si="0"/>
        <v>0</v>
      </c>
      <c r="H9" s="188"/>
      <c r="I9" s="288" t="b">
        <v>0</v>
      </c>
    </row>
    <row r="10" spans="1:9" x14ac:dyDescent="0.25">
      <c r="A10" s="184">
        <v>1</v>
      </c>
      <c r="B10" s="281">
        <f>'Male Player Payments'!C10</f>
        <v>0</v>
      </c>
      <c r="C10" s="281">
        <f>'Male Player Payments'!D10</f>
        <v>0</v>
      </c>
      <c r="D10" s="185" t="str">
        <f>'Male Player Payments'!A10</f>
        <v>RESERVE Playing Assistant Coach</v>
      </c>
      <c r="E10" s="282">
        <f>'Male Player Payments'!P10*(1-'Male Player Payments'!Q10)</f>
        <v>0</v>
      </c>
      <c r="F10" s="186"/>
      <c r="G10" s="187">
        <f t="shared" si="0"/>
        <v>0</v>
      </c>
      <c r="H10" s="188"/>
      <c r="I10" s="288" t="b">
        <v>0</v>
      </c>
    </row>
    <row r="11" spans="1:9" x14ac:dyDescent="0.25">
      <c r="A11" s="184">
        <v>2</v>
      </c>
      <c r="B11" s="281">
        <f>'Male Player Payments'!C11</f>
        <v>0</v>
      </c>
      <c r="C11" s="281">
        <f>'Male Player Payments'!D11</f>
        <v>0</v>
      </c>
      <c r="D11" s="185" t="str">
        <f>'Male Player Payments'!A11</f>
        <v>RESERVE Playing Assistant Coach</v>
      </c>
      <c r="E11" s="282">
        <f>'Male Player Payments'!P11*(1-'Male Player Payments'!Q11)</f>
        <v>0</v>
      </c>
      <c r="F11" s="186"/>
      <c r="G11" s="187">
        <f t="shared" si="0"/>
        <v>0</v>
      </c>
      <c r="H11" s="188"/>
      <c r="I11" s="288" t="b">
        <v>0</v>
      </c>
    </row>
    <row r="12" spans="1:9" x14ac:dyDescent="0.25">
      <c r="A12" s="383" t="s">
        <v>65</v>
      </c>
      <c r="B12" s="384"/>
      <c r="C12" s="384"/>
      <c r="D12" s="384"/>
      <c r="E12" s="384"/>
      <c r="F12" s="384"/>
      <c r="G12" s="384"/>
      <c r="H12" s="384"/>
      <c r="I12" s="385"/>
    </row>
    <row r="13" spans="1:9" x14ac:dyDescent="0.25">
      <c r="A13" s="189"/>
      <c r="B13" s="190" t="s">
        <v>12</v>
      </c>
      <c r="C13" s="190" t="s">
        <v>13</v>
      </c>
      <c r="D13" s="191" t="s">
        <v>58</v>
      </c>
      <c r="E13" s="192" t="s">
        <v>59</v>
      </c>
      <c r="F13" s="192" t="s">
        <v>60</v>
      </c>
      <c r="G13" s="177" t="s">
        <v>25</v>
      </c>
      <c r="H13" s="177" t="s">
        <v>61</v>
      </c>
      <c r="I13" s="177" t="s">
        <v>62</v>
      </c>
    </row>
    <row r="14" spans="1:9" x14ac:dyDescent="0.25">
      <c r="A14" s="193">
        <v>1</v>
      </c>
      <c r="B14" s="194"/>
      <c r="C14" s="194"/>
      <c r="D14" s="195"/>
      <c r="E14" s="196">
        <v>0</v>
      </c>
      <c r="F14" s="194"/>
      <c r="G14" s="197">
        <f>SUM(E14,F14)</f>
        <v>0</v>
      </c>
      <c r="H14" s="198"/>
      <c r="I14" s="285" t="b">
        <v>0</v>
      </c>
    </row>
    <row r="15" spans="1:9" x14ac:dyDescent="0.25">
      <c r="A15" s="193">
        <v>2</v>
      </c>
      <c r="B15" s="194"/>
      <c r="C15" s="194"/>
      <c r="D15" s="195"/>
      <c r="E15" s="196">
        <v>0</v>
      </c>
      <c r="F15" s="194"/>
      <c r="G15" s="197">
        <f t="shared" ref="G15:G21" si="1">SUM(E15,F15)</f>
        <v>0</v>
      </c>
      <c r="H15" s="198"/>
      <c r="I15" s="285" t="b">
        <v>0</v>
      </c>
    </row>
    <row r="16" spans="1:9" x14ac:dyDescent="0.25">
      <c r="A16" s="193">
        <v>3</v>
      </c>
      <c r="B16" s="194"/>
      <c r="C16" s="194"/>
      <c r="D16" s="199"/>
      <c r="E16" s="196">
        <v>0</v>
      </c>
      <c r="F16" s="194"/>
      <c r="G16" s="197">
        <f t="shared" si="1"/>
        <v>0</v>
      </c>
      <c r="H16" s="198"/>
      <c r="I16" s="285" t="b">
        <v>0</v>
      </c>
    </row>
    <row r="17" spans="1:9" x14ac:dyDescent="0.25">
      <c r="A17" s="193">
        <v>4</v>
      </c>
      <c r="B17" s="194"/>
      <c r="C17" s="194"/>
      <c r="D17" s="199"/>
      <c r="E17" s="196">
        <v>0</v>
      </c>
      <c r="F17" s="194"/>
      <c r="G17" s="197">
        <f t="shared" si="1"/>
        <v>0</v>
      </c>
      <c r="H17" s="198"/>
      <c r="I17" s="285" t="b">
        <v>0</v>
      </c>
    </row>
    <row r="18" spans="1:9" x14ac:dyDescent="0.25">
      <c r="A18" s="193">
        <v>5</v>
      </c>
      <c r="B18" s="194"/>
      <c r="C18" s="194"/>
      <c r="D18" s="199"/>
      <c r="E18" s="196">
        <v>0</v>
      </c>
      <c r="F18" s="194"/>
      <c r="G18" s="197">
        <f t="shared" si="1"/>
        <v>0</v>
      </c>
      <c r="H18" s="198"/>
      <c r="I18" s="285" t="b">
        <v>0</v>
      </c>
    </row>
    <row r="19" spans="1:9" x14ac:dyDescent="0.25">
      <c r="A19" s="193">
        <v>6</v>
      </c>
      <c r="B19" s="194"/>
      <c r="C19" s="194"/>
      <c r="D19" s="199"/>
      <c r="E19" s="196">
        <v>0</v>
      </c>
      <c r="F19" s="194"/>
      <c r="G19" s="197">
        <f t="shared" si="1"/>
        <v>0</v>
      </c>
      <c r="H19" s="198"/>
      <c r="I19" s="285" t="b">
        <v>0</v>
      </c>
    </row>
    <row r="20" spans="1:9" x14ac:dyDescent="0.25">
      <c r="A20" s="193">
        <v>7</v>
      </c>
      <c r="B20" s="194"/>
      <c r="C20" s="194"/>
      <c r="D20" s="199"/>
      <c r="E20" s="196">
        <v>0</v>
      </c>
      <c r="F20" s="194"/>
      <c r="G20" s="197">
        <f t="shared" si="1"/>
        <v>0</v>
      </c>
      <c r="H20" s="198"/>
      <c r="I20" s="285" t="b">
        <v>0</v>
      </c>
    </row>
    <row r="21" spans="1:9" x14ac:dyDescent="0.25">
      <c r="A21" s="193">
        <v>8</v>
      </c>
      <c r="B21" s="194"/>
      <c r="C21" s="194"/>
      <c r="D21" s="199"/>
      <c r="E21" s="196">
        <v>0</v>
      </c>
      <c r="F21" s="194"/>
      <c r="G21" s="197">
        <f t="shared" si="1"/>
        <v>0</v>
      </c>
      <c r="H21" s="198"/>
      <c r="I21" s="285" t="b">
        <v>0</v>
      </c>
    </row>
    <row r="22" spans="1:9" x14ac:dyDescent="0.25">
      <c r="A22" s="376" t="s">
        <v>66</v>
      </c>
      <c r="B22" s="376"/>
      <c r="C22" s="376"/>
      <c r="D22" s="376"/>
      <c r="E22" s="376"/>
      <c r="F22" s="376"/>
      <c r="G22" s="167">
        <f>SUM(G6:G11,G14:G21)</f>
        <v>0</v>
      </c>
    </row>
    <row r="25" spans="1:9" x14ac:dyDescent="0.25">
      <c r="A25" s="383" t="s">
        <v>67</v>
      </c>
      <c r="B25" s="384"/>
      <c r="C25" s="384"/>
      <c r="D25" s="384"/>
      <c r="E25" s="384"/>
      <c r="F25" s="384"/>
      <c r="G25" s="384"/>
      <c r="H25" s="384"/>
      <c r="I25" s="385"/>
    </row>
    <row r="26" spans="1:9" x14ac:dyDescent="0.25">
      <c r="A26" s="189"/>
      <c r="B26" s="190" t="s">
        <v>12</v>
      </c>
      <c r="C26" s="190" t="s">
        <v>13</v>
      </c>
      <c r="D26" s="191" t="s">
        <v>58</v>
      </c>
      <c r="E26" s="192" t="s">
        <v>59</v>
      </c>
      <c r="F26" s="192" t="s">
        <v>60</v>
      </c>
      <c r="G26" s="177" t="s">
        <v>25</v>
      </c>
      <c r="H26" s="177" t="s">
        <v>61</v>
      </c>
      <c r="I26" s="177" t="s">
        <v>62</v>
      </c>
    </row>
    <row r="27" spans="1:9" x14ac:dyDescent="0.25">
      <c r="A27" s="193">
        <v>1</v>
      </c>
      <c r="B27" s="194"/>
      <c r="C27" s="194"/>
      <c r="D27" s="195"/>
      <c r="E27" s="196"/>
      <c r="F27" s="194"/>
      <c r="G27" s="197">
        <f>SUM(E27,F27)</f>
        <v>0</v>
      </c>
      <c r="H27" s="198"/>
      <c r="I27" s="285" t="b">
        <v>0</v>
      </c>
    </row>
    <row r="28" spans="1:9" x14ac:dyDescent="0.25">
      <c r="A28" s="193">
        <v>2</v>
      </c>
      <c r="B28" s="194"/>
      <c r="C28" s="194"/>
      <c r="D28" s="195"/>
      <c r="E28" s="196"/>
      <c r="F28" s="194"/>
      <c r="G28" s="197">
        <f t="shared" ref="G28" si="2">SUM(E28,F28)</f>
        <v>0</v>
      </c>
      <c r="H28" s="198"/>
      <c r="I28" s="285" t="b">
        <v>0</v>
      </c>
    </row>
    <row r="29" spans="1:9" x14ac:dyDescent="0.25">
      <c r="A29" s="193">
        <v>3</v>
      </c>
      <c r="B29" s="194"/>
      <c r="C29" s="194"/>
      <c r="D29" s="195"/>
      <c r="E29" s="196"/>
      <c r="F29" s="194"/>
      <c r="G29" s="197">
        <f>SUM(E29,F29)</f>
        <v>0</v>
      </c>
      <c r="H29" s="198"/>
      <c r="I29" s="285" t="b">
        <v>0</v>
      </c>
    </row>
    <row r="30" spans="1:9" x14ac:dyDescent="0.25">
      <c r="A30" s="193">
        <v>4</v>
      </c>
      <c r="B30" s="194"/>
      <c r="C30" s="194"/>
      <c r="D30" s="195"/>
      <c r="E30" s="196"/>
      <c r="F30" s="194"/>
      <c r="G30" s="197">
        <f t="shared" ref="G30" si="3">SUM(E30,F30)</f>
        <v>0</v>
      </c>
      <c r="H30" s="198"/>
      <c r="I30" s="285" t="b">
        <v>0</v>
      </c>
    </row>
    <row r="31" spans="1:9" x14ac:dyDescent="0.25">
      <c r="A31" s="376" t="s">
        <v>68</v>
      </c>
      <c r="B31" s="376"/>
      <c r="C31" s="376"/>
      <c r="D31" s="376"/>
      <c r="E31" s="376"/>
      <c r="F31" s="376"/>
      <c r="G31" s="167">
        <f>SUM(G27:G30)</f>
        <v>0</v>
      </c>
    </row>
    <row r="32" spans="1:9" x14ac:dyDescent="0.25">
      <c r="A32" s="168"/>
      <c r="B32" s="168"/>
      <c r="C32" s="168"/>
      <c r="D32" s="168"/>
      <c r="E32" s="168"/>
      <c r="F32" s="168"/>
      <c r="G32" s="169"/>
    </row>
    <row r="34" spans="1:9" x14ac:dyDescent="0.25">
      <c r="A34" s="383" t="s">
        <v>69</v>
      </c>
      <c r="B34" s="384"/>
      <c r="C34" s="384"/>
      <c r="D34" s="384"/>
      <c r="E34" s="384"/>
      <c r="F34" s="384"/>
      <c r="G34" s="384"/>
      <c r="H34" s="384"/>
      <c r="I34" s="385"/>
    </row>
    <row r="35" spans="1:9" x14ac:dyDescent="0.25">
      <c r="A35" s="172"/>
      <c r="B35" s="173" t="s">
        <v>12</v>
      </c>
      <c r="C35" s="173" t="s">
        <v>13</v>
      </c>
      <c r="D35" s="174" t="s">
        <v>58</v>
      </c>
      <c r="E35" s="175" t="s">
        <v>59</v>
      </c>
      <c r="F35" s="175" t="s">
        <v>60</v>
      </c>
      <c r="G35" s="176" t="s">
        <v>25</v>
      </c>
      <c r="H35" s="176" t="s">
        <v>61</v>
      </c>
      <c r="I35" s="177" t="s">
        <v>62</v>
      </c>
    </row>
    <row r="36" spans="1:9" x14ac:dyDescent="0.25">
      <c r="A36" s="200">
        <v>1</v>
      </c>
      <c r="B36" s="283">
        <f>'Female Player Payments'!C6</f>
        <v>0</v>
      </c>
      <c r="C36" s="283">
        <f>'Female Player Payments'!D6</f>
        <v>0</v>
      </c>
      <c r="D36" s="201" t="s">
        <v>45</v>
      </c>
      <c r="E36" s="202">
        <f>'Female Player Payments'!M6*(1-'Female Player Payments'!N6)</f>
        <v>0</v>
      </c>
      <c r="F36" s="203"/>
      <c r="G36" s="204">
        <f>SUM(E36,F36)</f>
        <v>0</v>
      </c>
      <c r="H36" s="205" t="s">
        <v>63</v>
      </c>
      <c r="I36" s="286" t="b">
        <v>0</v>
      </c>
    </row>
    <row r="37" spans="1:9" x14ac:dyDescent="0.25">
      <c r="A37" s="200">
        <v>1</v>
      </c>
      <c r="B37" s="283">
        <f>'Female Player Payments'!C7</f>
        <v>0</v>
      </c>
      <c r="C37" s="283">
        <f>'Female Player Payments'!D7</f>
        <v>0</v>
      </c>
      <c r="D37" s="201" t="s">
        <v>70</v>
      </c>
      <c r="E37" s="202">
        <f>'Female Player Payments'!M7*(1-'Female Player Payments'!N7)</f>
        <v>0</v>
      </c>
      <c r="F37" s="203"/>
      <c r="G37" s="204">
        <f t="shared" ref="G37:G38" si="4">SUM(E37,F37)</f>
        <v>0</v>
      </c>
      <c r="H37" s="205" t="s">
        <v>64</v>
      </c>
      <c r="I37" s="286" t="b">
        <v>0</v>
      </c>
    </row>
    <row r="38" spans="1:9" x14ac:dyDescent="0.25">
      <c r="A38" s="200">
        <v>2</v>
      </c>
      <c r="B38" s="283">
        <f>'Female Player Payments'!C8</f>
        <v>0</v>
      </c>
      <c r="C38" s="283">
        <f>'Female Player Payments'!D8</f>
        <v>0</v>
      </c>
      <c r="D38" s="201" t="s">
        <v>70</v>
      </c>
      <c r="E38" s="202">
        <f>'Female Player Payments'!M8*(1-'Female Player Payments'!N8)</f>
        <v>0</v>
      </c>
      <c r="F38" s="203"/>
      <c r="G38" s="204">
        <f t="shared" si="4"/>
        <v>0</v>
      </c>
      <c r="H38" s="205" t="s">
        <v>64</v>
      </c>
      <c r="I38" s="286" t="b">
        <v>0</v>
      </c>
    </row>
    <row r="39" spans="1:9" x14ac:dyDescent="0.25">
      <c r="A39" s="383" t="s">
        <v>71</v>
      </c>
      <c r="B39" s="384"/>
      <c r="C39" s="384"/>
      <c r="D39" s="384"/>
      <c r="E39" s="384"/>
      <c r="F39" s="384"/>
      <c r="G39" s="384"/>
      <c r="H39" s="384"/>
      <c r="I39" s="385"/>
    </row>
    <row r="40" spans="1:9" x14ac:dyDescent="0.25">
      <c r="A40" s="189"/>
      <c r="B40" s="190" t="s">
        <v>12</v>
      </c>
      <c r="C40" s="190" t="s">
        <v>13</v>
      </c>
      <c r="D40" s="191" t="s">
        <v>58</v>
      </c>
      <c r="E40" s="192" t="s">
        <v>59</v>
      </c>
      <c r="F40" s="192" t="s">
        <v>60</v>
      </c>
      <c r="G40" s="177" t="s">
        <v>25</v>
      </c>
      <c r="H40" s="177" t="s">
        <v>61</v>
      </c>
      <c r="I40" s="177" t="s">
        <v>62</v>
      </c>
    </row>
    <row r="41" spans="1:9" x14ac:dyDescent="0.25">
      <c r="A41" s="193">
        <v>1</v>
      </c>
      <c r="B41" s="194"/>
      <c r="C41" s="194"/>
      <c r="D41" s="199"/>
      <c r="E41" s="196">
        <v>0</v>
      </c>
      <c r="F41" s="194"/>
      <c r="G41" s="197">
        <f t="shared" ref="G41:G44" si="5">SUM(E41,F41)</f>
        <v>0</v>
      </c>
      <c r="H41" s="198"/>
      <c r="I41" s="285" t="b">
        <v>0</v>
      </c>
    </row>
    <row r="42" spans="1:9" x14ac:dyDescent="0.25">
      <c r="A42" s="193">
        <v>2</v>
      </c>
      <c r="B42" s="194"/>
      <c r="C42" s="194"/>
      <c r="D42" s="199"/>
      <c r="E42" s="196">
        <v>0</v>
      </c>
      <c r="F42" s="194"/>
      <c r="G42" s="197">
        <f t="shared" si="5"/>
        <v>0</v>
      </c>
      <c r="H42" s="198"/>
      <c r="I42" s="285" t="b">
        <v>0</v>
      </c>
    </row>
    <row r="43" spans="1:9" x14ac:dyDescent="0.25">
      <c r="A43" s="193">
        <v>3</v>
      </c>
      <c r="B43" s="194"/>
      <c r="C43" s="194"/>
      <c r="D43" s="199"/>
      <c r="E43" s="196">
        <v>0</v>
      </c>
      <c r="F43" s="194"/>
      <c r="G43" s="197">
        <f t="shared" si="5"/>
        <v>0</v>
      </c>
      <c r="H43" s="198"/>
      <c r="I43" s="285" t="b">
        <v>0</v>
      </c>
    </row>
    <row r="44" spans="1:9" x14ac:dyDescent="0.25">
      <c r="A44" s="193">
        <v>4</v>
      </c>
      <c r="B44" s="194"/>
      <c r="C44" s="194"/>
      <c r="D44" s="199"/>
      <c r="E44" s="196">
        <v>0</v>
      </c>
      <c r="F44" s="194"/>
      <c r="G44" s="197">
        <f t="shared" si="5"/>
        <v>0</v>
      </c>
      <c r="H44" s="198"/>
      <c r="I44" s="285" t="b">
        <v>0</v>
      </c>
    </row>
    <row r="45" spans="1:9" x14ac:dyDescent="0.25">
      <c r="A45" s="193">
        <v>5</v>
      </c>
      <c r="B45" s="194"/>
      <c r="C45" s="194"/>
      <c r="D45" s="199"/>
      <c r="E45" s="196">
        <v>0</v>
      </c>
      <c r="F45" s="194"/>
      <c r="G45" s="197">
        <f t="shared" ref="G45" si="6">SUM(E45,F45)</f>
        <v>0</v>
      </c>
      <c r="H45" s="198"/>
      <c r="I45" s="285" t="b">
        <v>0</v>
      </c>
    </row>
    <row r="46" spans="1:9" x14ac:dyDescent="0.25">
      <c r="A46" s="193">
        <v>6</v>
      </c>
      <c r="B46" s="194"/>
      <c r="C46" s="194"/>
      <c r="D46" s="199"/>
      <c r="E46" s="196">
        <v>0</v>
      </c>
      <c r="F46" s="194"/>
      <c r="G46" s="197">
        <f t="shared" ref="G46" si="7">SUM(E46,F46)</f>
        <v>0</v>
      </c>
      <c r="H46" s="198"/>
      <c r="I46" s="285" t="b">
        <v>0</v>
      </c>
    </row>
    <row r="47" spans="1:9" x14ac:dyDescent="0.25">
      <c r="A47" s="193">
        <v>7</v>
      </c>
      <c r="B47" s="194"/>
      <c r="C47" s="194"/>
      <c r="D47" s="199"/>
      <c r="E47" s="196">
        <v>0</v>
      </c>
      <c r="F47" s="194"/>
      <c r="G47" s="197">
        <f t="shared" ref="G47:G48" si="8">SUM(E47,F47)</f>
        <v>0</v>
      </c>
      <c r="H47" s="198"/>
      <c r="I47" s="285" t="b">
        <v>0</v>
      </c>
    </row>
    <row r="48" spans="1:9" x14ac:dyDescent="0.25">
      <c r="A48" s="193">
        <v>8</v>
      </c>
      <c r="B48" s="194"/>
      <c r="C48" s="194"/>
      <c r="D48" s="199"/>
      <c r="E48" s="196">
        <v>0</v>
      </c>
      <c r="F48" s="194"/>
      <c r="G48" s="197">
        <f t="shared" si="8"/>
        <v>0</v>
      </c>
      <c r="H48" s="198"/>
      <c r="I48" s="285" t="b">
        <v>0</v>
      </c>
    </row>
    <row r="49" spans="1:7" x14ac:dyDescent="0.25">
      <c r="A49" s="376" t="s">
        <v>72</v>
      </c>
      <c r="B49" s="376"/>
      <c r="C49" s="376"/>
      <c r="D49" s="376"/>
      <c r="E49" s="376"/>
      <c r="F49" s="376"/>
      <c r="G49" s="167">
        <f>SUM(G41:G48,G36:G38)</f>
        <v>0</v>
      </c>
    </row>
    <row r="52" spans="1:7" x14ac:dyDescent="0.25">
      <c r="A52" t="s">
        <v>73</v>
      </c>
      <c r="B52" s="206"/>
      <c r="C52" s="206"/>
      <c r="D52" s="206"/>
      <c r="E52" s="206"/>
      <c r="F52" s="206"/>
      <c r="G52" s="169">
        <f>G31+G22</f>
        <v>0</v>
      </c>
    </row>
    <row r="53" spans="1:7" x14ac:dyDescent="0.25">
      <c r="A53" t="s">
        <v>74</v>
      </c>
      <c r="B53" s="206"/>
      <c r="C53" s="206"/>
      <c r="D53" s="206"/>
      <c r="E53" s="206"/>
      <c r="F53" s="206"/>
      <c r="G53" s="169">
        <f>G49</f>
        <v>0</v>
      </c>
    </row>
    <row r="54" spans="1:7" ht="15.75" thickBot="1" x14ac:dyDescent="0.3">
      <c r="A54" s="206" t="s">
        <v>75</v>
      </c>
      <c r="B54" s="206"/>
      <c r="C54" s="206"/>
      <c r="D54" s="206"/>
      <c r="E54" s="206"/>
      <c r="F54" s="206"/>
      <c r="G54" s="284">
        <f>G52+G53</f>
        <v>0</v>
      </c>
    </row>
    <row r="55" spans="1:7" ht="15.75" thickTop="1" x14ac:dyDescent="0.25"/>
  </sheetData>
  <sheetProtection algorithmName="SHA-512" hashValue="W41VMmqRIXo5SPGda3w3t2p5L0PjpnxywRJlims/kBo/DJAVPmSem7SY+piaf0swT4EhvKV1aerwk3yiV5Ua+Q==" saltValue="xUuiB3hgCZNHNRu/JO/GSw==" spinCount="100000" sheet="1" objects="1" scenarios="1"/>
  <mergeCells count="10">
    <mergeCell ref="A49:F49"/>
    <mergeCell ref="A1:I1"/>
    <mergeCell ref="A2:I2"/>
    <mergeCell ref="A4:I4"/>
    <mergeCell ref="A12:I12"/>
    <mergeCell ref="A34:I34"/>
    <mergeCell ref="A39:I39"/>
    <mergeCell ref="A25:I25"/>
    <mergeCell ref="A22:F22"/>
    <mergeCell ref="A31:F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3DB2E0FD41B40ADA4975039A547E2" ma:contentTypeVersion="6" ma:contentTypeDescription="Create a new document." ma:contentTypeScope="" ma:versionID="09c6b39da52e3ec8704356f26a4f228d">
  <xsd:schema xmlns:xsd="http://www.w3.org/2001/XMLSchema" xmlns:xs="http://www.w3.org/2001/XMLSchema" xmlns:p="http://schemas.microsoft.com/office/2006/metadata/properties" xmlns:ns2="d9e5f484-be32-4a1d-b136-ce90545dc389" xmlns:ns3="03cabf9b-7266-4e42-bc04-a4061139fb2d" targetNamespace="http://schemas.microsoft.com/office/2006/metadata/properties" ma:root="true" ma:fieldsID="ce94d64c9dcb06a0071b3644c949669e" ns2:_="" ns3:_="">
    <xsd:import namespace="d9e5f484-be32-4a1d-b136-ce90545dc389"/>
    <xsd:import namespace="03cabf9b-7266-4e42-bc04-a4061139f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5f484-be32-4a1d-b136-ce90545dc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abf9b-7266-4e42-bc04-a4061139f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8098EF-9E95-4C36-B5E6-541A271A3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e5f484-be32-4a1d-b136-ce90545dc389"/>
    <ds:schemaRef ds:uri="03cabf9b-7266-4e42-bc04-a4061139f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12CDA-8042-4293-9CB8-C5350752C7C3}">
  <ds:schemaRefs>
    <ds:schemaRef ds:uri="d9e5f484-be32-4a1d-b136-ce90545dc389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03cabf9b-7266-4e42-bc04-a4061139fb2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D1DCCA2-3660-46C0-9D28-D60CA5DA4B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Female Player Payments</vt:lpstr>
      <vt:lpstr>Male Player Payments</vt:lpstr>
      <vt:lpstr>Coach Payments</vt:lpstr>
    </vt:vector>
  </TitlesOfParts>
  <Manager/>
  <Company>Australian Football League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Barwick</dc:creator>
  <cp:keywords/>
  <dc:description/>
  <cp:lastModifiedBy>Tom Barwick</cp:lastModifiedBy>
  <cp:revision/>
  <dcterms:created xsi:type="dcterms:W3CDTF">2024-12-16T00:42:26Z</dcterms:created>
  <dcterms:modified xsi:type="dcterms:W3CDTF">2026-03-12T23:13:35Z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0x010100EEF3DB2E0FD41B40ADA4975039A547E2</vt:lpwstr>
  </property>
</Properties>
</file>